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3\Web Stuff\"/>
    </mc:Choice>
  </mc:AlternateContent>
  <xr:revisionPtr revIDLastSave="0" documentId="13_ncr:1_{6DBFA238-9CEE-4C91-ADCA-401EBDA083D0}" xr6:coauthVersionLast="47" xr6:coauthVersionMax="47" xr10:uidLastSave="{00000000-0000-0000-0000-000000000000}"/>
  <bookViews>
    <workbookView xWindow="-14790" yWindow="-14430" windowWidth="27330" windowHeight="13305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1" i="2" l="1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<sst xmlns="http://schemas.openxmlformats.org/spreadsheetml/2006/main" count="165" uniqueCount="80">
  <si>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</si>
  <si>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</si>
  <si>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</si>
  <si>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</si>
  <si>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</si>
  <si>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</si>
  <si>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</si>
  <si>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</si>
  <si>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</si>
  <si>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</si>
  <si>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</si>
  <si>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</si>
  <si>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</si>
  <si>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</si>
  <si>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</si>
  <si>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</si>
  <si>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</si>
  <si>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</si>
  <si>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</si>
  <si>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</si>
  <si>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</si>
  <si>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</si>
  <si>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</si>
  <si>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</si>
  <si>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</si>
  <si>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</si>
  <si>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</si>
  <si>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</si>
  <si>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</si>
  <si>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</si>
  <si>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</si>
  <si>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</si>
  <si>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</si>
  <si>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</si>
  <si>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</si>
  <si>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</si>
  <si>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</si>
  <si>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</si>
  <si>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</si>
  <si>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</si>
  <si>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</si>
  <si>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</si>
  <si>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</si>
  <si>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</si>
  <si>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</si>
  <si>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</si>
  <si>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</si>
  <si>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</si>
  <si>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</si>
  <si>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</si>
  <si>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</si>
  <si>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</si>
  <si>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</si>
  <si>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</si>
  <si>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</si>
  <si>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</si>
  <si>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</si>
  <si>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</si>
  <si>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</si>
  <si>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</si>
  <si>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</si>
  <si>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</si>
  <si>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</si>
  <si>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</si>
  <si>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</si>
  <si>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</si>
  <si>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</si>
  <si>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</si>
  <si>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</si>
  <si>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</si>
  <si>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</si>
  <si>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</si>
  <si>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</si>
  <si>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</si>
  <si>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</si>
  <si>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</si>
  <si>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</si>
  <si>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</si>
  <si>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Example of a tax calculation for FINAL Taxes Payable in 2022 on PROPERTY in District Code 0151 (St. Paul - 625 (C)).</t>
  </si>
  <si>
    <t>FINAL PAY 2023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</si>
</sst>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P9" sqref="P9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76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79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3" t="s">
        <v>74</v>
      </c>
      <c r="D3" s="163"/>
      <c r="E3" s="163"/>
      <c r="F3" s="163"/>
      <c r="G3" s="163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78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0.95640052580000001</v>
      </c>
      <c r="P4" s="74">
        <v>2.2776496269999997E-3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0.95640052580000001</v>
      </c>
      <c r="P5" s="71">
        <v>2.2776496269999997E-3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1.0280645464</v>
      </c>
      <c r="P6" s="73">
        <v>2.1356795000000003E-3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200000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1.0468825501999999</v>
      </c>
      <c r="P7" s="81">
        <v>2.2776496269999997E-3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0.80201397819999998</v>
      </c>
      <c r="P8" s="79">
        <v>2.1356795000000003E-3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0.8755175233089999</v>
      </c>
      <c r="P9" s="78">
        <v>1.6093540000000001E-3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1.1537490017000001</v>
      </c>
      <c r="P10" s="85">
        <v>2.1356795000000003E-3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1.1434815942999998</v>
      </c>
      <c r="P11" s="84">
        <v>2.1356795000000003E-3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11160</v>
      </c>
      <c r="K12" s="38" t="s">
        <v>32</v>
      </c>
      <c r="L12" s="39">
        <v>624</v>
      </c>
      <c r="M12" s="38"/>
      <c r="N12" s="39">
        <v>3740</v>
      </c>
      <c r="O12" s="82">
        <v>1.2513511521</v>
      </c>
      <c r="P12" s="85">
        <v>1.8282063000000001E-3</v>
      </c>
    </row>
    <row r="13" spans="1:16" ht="16.5" thickBot="1" x14ac:dyDescent="0.3">
      <c r="A13" s="17"/>
      <c r="B13" s="18"/>
      <c r="G13" s="21">
        <f>G11-G12</f>
        <v>19240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1.2780253293000001</v>
      </c>
      <c r="P13" s="84">
        <v>1.8282063000000001E-3</v>
      </c>
    </row>
    <row r="14" spans="1:16" ht="15.75" x14ac:dyDescent="0.25">
      <c r="A14" s="17"/>
      <c r="B14" s="18"/>
      <c r="D14" s="18" t="s">
        <v>15</v>
      </c>
      <c r="F14" s="25">
        <f>ROUND(G13/100,0)</f>
        <v>192</v>
      </c>
      <c r="G14" s="21"/>
      <c r="H14" s="28" t="s">
        <v>16</v>
      </c>
      <c r="I14" s="20">
        <f>ROUND(F14*100,0)</f>
        <v>19200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1.0836004805000001</v>
      </c>
      <c r="P14" s="91">
        <v>2.1356795000000003E-3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1.0709942095</v>
      </c>
      <c r="P15" s="88">
        <v>2.1356795000000003E-3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1.0733330730999999</v>
      </c>
      <c r="P16" s="90">
        <v>2.1356795000000003E-3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1.0565703385</v>
      </c>
      <c r="P17" s="91">
        <v>2.1356795000000003E-3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1.1252195779</v>
      </c>
      <c r="P18" s="90">
        <v>1.8282063000000001E-3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180800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1.2501120356000002</v>
      </c>
      <c r="P19" s="97">
        <v>1.5047939999999998E-3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1.2501120356000002</v>
      </c>
      <c r="P20" s="94">
        <v>1.5047939999999998E-3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1.2522880300000001</v>
      </c>
      <c r="P21" s="94">
        <v>1.5047939999999998E-3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1.1805191312999999</v>
      </c>
      <c r="P22" s="94">
        <v>2.1356795000000003E-3</v>
      </c>
    </row>
    <row r="23" spans="1:16" ht="15.75" x14ac:dyDescent="0.25">
      <c r="A23" s="17"/>
      <c r="B23" s="3" t="s">
        <v>3</v>
      </c>
      <c r="I23" s="5">
        <f>IF(I19&lt;500001,I19*0.01,5000)</f>
        <v>1808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1.207493524</v>
      </c>
      <c r="P23" s="94">
        <v>2.1356795000000003E-3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1.2071933085</v>
      </c>
      <c r="P24" s="94">
        <v>2.1356795000000003E-3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1.2758425479</v>
      </c>
      <c r="P25" s="96">
        <v>1.8282063000000001E-3</v>
      </c>
    </row>
    <row r="26" spans="1:16" ht="16.5" thickBot="1" x14ac:dyDescent="0.3">
      <c r="A26" s="17"/>
      <c r="D26" s="3" t="s">
        <v>8</v>
      </c>
      <c r="I26" s="5">
        <f>SUM(I23:I24)</f>
        <v>1808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1.0586397342</v>
      </c>
      <c r="P26" s="103">
        <v>2.5216854269999997E-3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1.1180336189</v>
      </c>
      <c r="P27" s="100">
        <v>2.2776496269999997E-3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1.077615548</v>
      </c>
      <c r="P28" s="100">
        <v>2.2776496269999997E-3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1.1051202549999999</v>
      </c>
      <c r="P29" s="100">
        <v>2.2776496269999997E-3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1.1800355491999999</v>
      </c>
      <c r="P30" s="102">
        <v>2.0511000000000001E-3</v>
      </c>
    </row>
    <row r="31" spans="1:16" ht="16.5" thickBot="1" x14ac:dyDescent="0.3">
      <c r="A31" s="17"/>
      <c r="B31" s="3" t="s">
        <v>5</v>
      </c>
      <c r="D31" s="31">
        <f>O40</f>
        <v>1.3716341095089999</v>
      </c>
      <c r="E31" s="3" t="s">
        <v>9</v>
      </c>
      <c r="G31" s="66">
        <f>I26</f>
        <v>1808</v>
      </c>
      <c r="H31" s="12" t="s">
        <v>10</v>
      </c>
      <c r="I31" s="13">
        <f>ROUND(G31*D31,2)</f>
        <v>2479.91</v>
      </c>
      <c r="J31" s="13"/>
      <c r="K31" s="38" t="s">
        <v>44</v>
      </c>
      <c r="L31" s="39">
        <v>621</v>
      </c>
      <c r="M31" s="38"/>
      <c r="N31" s="39">
        <v>6710</v>
      </c>
      <c r="O31" s="104">
        <v>0.81868331989999998</v>
      </c>
      <c r="P31" s="107">
        <v>2.2776496269999997E-3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0.95899657989999998</v>
      </c>
      <c r="P32" s="106">
        <v>1.8282063000000001E-3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1.2673395597000001</v>
      </c>
      <c r="P33" s="107">
        <v>1.5047939999999998E-3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1.2695155541000001</v>
      </c>
      <c r="P34" s="106">
        <v>1.5047939999999998E-3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1.0870162991000001</v>
      </c>
      <c r="P35" s="111">
        <v>2.2776496269999997E-3</v>
      </c>
    </row>
    <row r="36" spans="1:16" ht="16.5" thickBot="1" x14ac:dyDescent="0.3">
      <c r="A36" s="17"/>
      <c r="B36" s="3" t="s">
        <v>6</v>
      </c>
      <c r="D36" s="32">
        <f>P40</f>
        <v>1.6093540000000001E-3</v>
      </c>
      <c r="E36" s="3" t="s">
        <v>9</v>
      </c>
      <c r="G36" s="5">
        <f>I7</f>
        <v>200000</v>
      </c>
      <c r="H36" s="12" t="s">
        <v>10</v>
      </c>
      <c r="I36" s="13">
        <f>ROUND(G36*D36,2)</f>
        <v>321.87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1.1686475115999999</v>
      </c>
      <c r="P36" s="137">
        <v>2.1356795000000003E-3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1.1689477270999999</v>
      </c>
      <c r="P37" s="111">
        <v>2.1356795000000003E-3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1.1586803196999997</v>
      </c>
      <c r="P38" s="110">
        <v>2.1356795000000003E-3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1.4546725513999998</v>
      </c>
      <c r="P39" s="148">
        <v>2.0511000000000001E-3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1.3716341095089999</v>
      </c>
      <c r="P40" s="146">
        <v>1.6093540000000001E-3</v>
      </c>
    </row>
    <row r="41" spans="1:16" ht="15.75" x14ac:dyDescent="0.25">
      <c r="A41" s="17"/>
      <c r="B41" s="3" t="s">
        <v>7</v>
      </c>
      <c r="I41" s="13">
        <f>I31</f>
        <v>2479.91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1.359027938209</v>
      </c>
      <c r="P41" s="113">
        <v>1.6093540000000001E-3</v>
      </c>
    </row>
    <row r="42" spans="1:16" ht="15.75" x14ac:dyDescent="0.25">
      <c r="A42" s="3" t="s">
        <v>2</v>
      </c>
      <c r="B42" s="3" t="s">
        <v>6</v>
      </c>
      <c r="I42" s="13">
        <f>I36</f>
        <v>321.87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1.344659692809</v>
      </c>
      <c r="P42" s="113">
        <v>1.6093540000000001E-3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1.3709301294089999</v>
      </c>
      <c r="P43" s="113">
        <v>1.6093540000000001E-3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2801.7799999999997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1.371364653109</v>
      </c>
      <c r="P44" s="113">
        <v>1.6093540000000001E-3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0.51155847330000004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3065.1299999999997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1.0385555092000001</v>
      </c>
      <c r="P46" s="121">
        <v>2.2776496269999997E-3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1.0285883173000001</v>
      </c>
      <c r="P47" s="118">
        <v>2.2776496269999997E-3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263.34999999999991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1.1102195297999999</v>
      </c>
      <c r="P48" s="118">
        <v>2.1356795000000003E-3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1.1002523379</v>
      </c>
      <c r="P49" s="120">
        <v>2.1356795000000003E-3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1.0929325501999998</v>
      </c>
      <c r="P50" s="123">
        <v>2.2776496269999997E-3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0.96197782799999998</v>
      </c>
      <c r="P51" s="129">
        <v>2.2776496269999997E-3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1.1022910880000001</v>
      </c>
      <c r="P52" s="126">
        <v>1.8282063000000001E-3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1.1289652652000002</v>
      </c>
      <c r="P53" s="128">
        <v>1.8282063000000001E-3</v>
      </c>
    </row>
    <row r="54" spans="1:16" ht="15.75" x14ac:dyDescent="0.25">
      <c r="A54" s="157" t="s">
        <v>71</v>
      </c>
      <c r="B54" s="158"/>
      <c r="C54" s="158"/>
      <c r="D54" s="158"/>
      <c r="E54" s="158"/>
      <c r="F54" s="158"/>
      <c r="G54" s="158"/>
      <c r="H54" s="158"/>
      <c r="I54" s="159"/>
      <c r="K54" s="38" t="s">
        <v>55</v>
      </c>
      <c r="L54" s="39">
        <v>622</v>
      </c>
      <c r="M54" s="38" t="s">
        <v>39</v>
      </c>
      <c r="N54" s="39">
        <v>9329</v>
      </c>
      <c r="O54" s="131">
        <v>1.0873469879594231</v>
      </c>
      <c r="P54" s="135">
        <v>1.5047939999999998E-3</v>
      </c>
    </row>
    <row r="55" spans="1:16" ht="15" customHeight="1" x14ac:dyDescent="0.25">
      <c r="A55" s="160" t="s">
        <v>72</v>
      </c>
      <c r="B55" s="161"/>
      <c r="C55" s="161"/>
      <c r="D55" s="161"/>
      <c r="E55" s="161"/>
      <c r="F55" s="161"/>
      <c r="G55" s="161"/>
      <c r="H55" s="161"/>
      <c r="I55" s="162"/>
      <c r="K55" s="38" t="s">
        <v>55</v>
      </c>
      <c r="L55" s="39">
        <v>624</v>
      </c>
      <c r="M55" s="38"/>
      <c r="N55" s="39">
        <v>9340</v>
      </c>
      <c r="O55" s="130">
        <v>1.0842273286594228</v>
      </c>
      <c r="P55" s="132">
        <v>1.8282063000000001E-3</v>
      </c>
    </row>
    <row r="56" spans="1:16" ht="15.75" x14ac:dyDescent="0.25">
      <c r="A56" s="160" t="s">
        <v>73</v>
      </c>
      <c r="B56" s="161"/>
      <c r="C56" s="161"/>
      <c r="D56" s="161"/>
      <c r="E56" s="161"/>
      <c r="F56" s="161"/>
      <c r="G56" s="161"/>
      <c r="H56" s="161"/>
      <c r="I56" s="162"/>
      <c r="K56" s="38" t="s">
        <v>55</v>
      </c>
      <c r="L56" s="39">
        <v>624</v>
      </c>
      <c r="M56" s="38" t="s">
        <v>33</v>
      </c>
      <c r="N56" s="39">
        <v>9346</v>
      </c>
      <c r="O56" s="130">
        <v>1.1109015058594229</v>
      </c>
      <c r="P56" s="132">
        <v>1.8282063000000001E-3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1.1009343139594228</v>
      </c>
      <c r="P57" s="132">
        <v>1.8282063000000001E-3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1.1130775002594229</v>
      </c>
      <c r="P58" s="134">
        <v>1.8282063000000001E-3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0.97865060170000007</v>
      </c>
      <c r="P59" s="140">
        <v>2.2776496269999997E-3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1.1022568764</v>
      </c>
      <c r="P60" s="142">
        <v>1.8282063000000001E-3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1.1289310536000001</v>
      </c>
      <c r="P61" s="137">
        <v>1.8282063000000001E-3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1.1189638617</v>
      </c>
      <c r="P62" s="143">
        <v>1.8282063000000001E-3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2015-03-05T19:52:47Z</cp:lastPrinted>
  <dcterms:created xsi:type="dcterms:W3CDTF">2003-10-29T19:43:33Z</dcterms:created>
  <dcterms:modified xsi:type="dcterms:W3CDTF">2023-05-03T03:23:08Z</dcterms:modified>
</cp:coreProperties>
</file>