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7\Web stuff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71027"/>
</workbook>
</file>

<file path=xl/calcChain.xml><?xml version="1.0" encoding="utf-8"?>
<calcChain xmlns="http://schemas.openxmlformats.org/spreadsheetml/2006/main">
  <c r="D36" i="2" l="1"/>
  <c r="I36" i="2" s="1"/>
  <c r="I42" i="2" s="1"/>
  <c r="D31" i="2"/>
  <c r="G12" i="2"/>
  <c r="G13" i="2" s="1"/>
  <c r="F14" i="2" s="1"/>
  <c r="I14" i="2" s="1"/>
  <c r="I19" i="2" s="1"/>
  <c r="G36" i="2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<sst xmlns="http://schemas.openxmlformats.org/spreadsheetml/2006/main" count="166" uniqueCount="81">
  <si>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</si>
  <si>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</si>
  <si>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</si>
  <si>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</si>
  <si>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</si>
  <si>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</si>
  <si>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</si>
  <si>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</si>
  <si>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</si>
  <si>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</si>
  <si>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</si>
  <si>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</si>
  <si>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</si>
  <si>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</si>
  <si>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</si>
  <si>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</si>
  <si>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</si>
  <si>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</si>
  <si>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</si>
  <si>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</si>
  <si>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</si>
  <si>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</si>
  <si>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</si>
  <si>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</si>
  <si>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</si>
  <si>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</si>
  <si>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</si>
  <si>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</si>
  <si>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</si>
  <si>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</si>
  <si>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</si>
  <si>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</si>
  <si>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</si>
  <si>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</si>
  <si>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</si>
  <si>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</si>
  <si>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</si>
  <si>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</si>
  <si>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</si>
  <si>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</si>
  <si>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</si>
  <si>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</si>
  <si>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</si>
  <si>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</si>
  <si>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</si>
  <si>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</si>
  <si>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</si>
  <si>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</si>
  <si>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</si>
  <si>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</si>
  <si>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</si>
  <si>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</si>
  <si>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</si>
  <si>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</si>
  <si>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</si>
  <si>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</si>
  <si>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</si>
  <si>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</si>
  <si>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</si>
  <si>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</si>
  <si>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</si>
  <si>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</si>
  <si>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</si>
  <si>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</si>
  <si>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</si>
  <si>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</si>
  <si>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</si>
  <si>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</si>
  <si>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</si>
  <si>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</si>
  <si>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</si>
  <si>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</si>
  <si>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</si>
  <si>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</si>
  <si>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</si>
  <si>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</si>
  <si>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</si>
  <si>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</si>
  <si>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</si>
  <si>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Example of a tax calculation for FINAL Taxes Payable in 2017 on PROPERTY in District Code 0151 (St. Paul - 625 (C)).</t>
  </si>
  <si>
    <t>FINAL PAY 2017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</si>
</sst>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="80" zoomScaleNormal="8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80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1.1692383547</v>
      </c>
      <c r="P4" s="67">
        <v>2.0711861840000002E-3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1.1692383547</v>
      </c>
      <c r="P5" s="69">
        <v>2.0711861840000002E-3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1.1051313054</v>
      </c>
      <c r="P6" s="71">
        <v>1.9349516000000001E-3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125000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1.2569681079000001</v>
      </c>
      <c r="P7" s="73">
        <v>2.0711861840000002E-3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0.83412990740000004</v>
      </c>
      <c r="P8" s="67">
        <v>1.9349516000000001E-3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1.0537525935530001</v>
      </c>
      <c r="P9" s="71">
        <v>1.3670093000000001E-3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1.0975454694</v>
      </c>
      <c r="P10" s="67">
        <v>1.9349516000000001E-3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1.0964366206</v>
      </c>
      <c r="P11" s="71">
        <v>1.9349516000000001E-3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4410</v>
      </c>
      <c r="K12" s="64" t="s">
        <v>31</v>
      </c>
      <c r="L12" s="65">
        <v>624</v>
      </c>
      <c r="M12" s="64"/>
      <c r="N12" s="65">
        <v>3740</v>
      </c>
      <c r="O12" s="66">
        <v>1.2701017757000002</v>
      </c>
      <c r="P12" s="67">
        <v>2.2996229000000002E-3</v>
      </c>
    </row>
    <row r="13" spans="1:16" ht="15.75" thickBot="1" x14ac:dyDescent="0.25">
      <c r="A13" s="17"/>
      <c r="B13" s="18"/>
      <c r="G13" s="21">
        <f>G11-G12</f>
        <v>25990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1.3082326490000002</v>
      </c>
      <c r="P13" s="71">
        <v>2.2996229000000002E-3</v>
      </c>
    </row>
    <row r="14" spans="1:16" x14ac:dyDescent="0.2">
      <c r="A14" s="17"/>
      <c r="B14" s="18"/>
      <c r="D14" s="18" t="s">
        <v>14</v>
      </c>
      <c r="F14" s="25">
        <f>ROUND(G13/100,0)</f>
        <v>260</v>
      </c>
      <c r="G14" s="21"/>
      <c r="H14" s="28" t="s">
        <v>15</v>
      </c>
      <c r="I14" s="20">
        <f>ROUND(F14*100,0)</f>
        <v>26000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1.1209057042000001</v>
      </c>
      <c r="P14" s="67">
        <v>1.9349516000000001E-3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1.1200916046000002</v>
      </c>
      <c r="P15" s="69">
        <v>1.9349516000000001E-3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1.1197968554000002</v>
      </c>
      <c r="P16" s="71">
        <v>1.9349516000000001E-3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1.1403282937000001</v>
      </c>
      <c r="P17" s="67">
        <v>1.9349516000000001E-3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1.1861481636</v>
      </c>
      <c r="P18" s="71">
        <v>2.2996229000000002E-3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99000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1.4706540098000001</v>
      </c>
      <c r="P19" s="67">
        <v>2.2356952999999999E-3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1.4706540098000001</v>
      </c>
      <c r="P20" s="69">
        <v>2.2356952999999999E-3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1.4489482215</v>
      </c>
      <c r="P21" s="69">
        <v>2.2356952999999999E-3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1.2856435273</v>
      </c>
      <c r="P22" s="69">
        <v>2.0116734E-3</v>
      </c>
    </row>
    <row r="23" spans="1:16" x14ac:dyDescent="0.2">
      <c r="A23" s="17"/>
      <c r="B23" s="1" t="s">
        <v>77</v>
      </c>
      <c r="I23" s="5">
        <f>IF(I19&lt;500001,I19*0.01,5000)</f>
        <v>990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1.3066053636999999</v>
      </c>
      <c r="P23" s="69">
        <v>2.0116734E-3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1.3237744006000001</v>
      </c>
      <c r="P24" s="69">
        <v>2.0116734E-3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1.3695942704999999</v>
      </c>
      <c r="P25" s="71">
        <v>2.3763447000000001E-3</v>
      </c>
    </row>
    <row r="26" spans="1:16" ht="15.75" thickBot="1" x14ac:dyDescent="0.25">
      <c r="A26" s="17"/>
      <c r="D26" s="3" t="s">
        <v>7</v>
      </c>
      <c r="I26" s="5">
        <f>SUM(I23:I24)</f>
        <v>990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1.2769215524000002</v>
      </c>
      <c r="P26" s="67">
        <v>2.2783600840000002E-3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1.3319159280999999</v>
      </c>
      <c r="P27" s="69">
        <v>2.0711861840000002E-3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1.2654993760000002</v>
      </c>
      <c r="P28" s="69">
        <v>2.0711861840000002E-3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1.3058010523000001</v>
      </c>
      <c r="P29" s="69">
        <v>2.0711861840000002E-3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1.3467287075000001</v>
      </c>
      <c r="P30" s="71">
        <v>2.8719000000000001E-3</v>
      </c>
    </row>
    <row r="31" spans="1:16" ht="15.75" thickBot="1" x14ac:dyDescent="0.25">
      <c r="A31" s="17"/>
      <c r="B31" s="3" t="s">
        <v>4</v>
      </c>
      <c r="D31" s="31">
        <f>O40</f>
        <v>1.4555267112529999</v>
      </c>
      <c r="E31" s="3" t="s">
        <v>8</v>
      </c>
      <c r="G31" s="61">
        <f>I26</f>
        <v>990</v>
      </c>
      <c r="H31" s="12" t="s">
        <v>9</v>
      </c>
      <c r="I31" s="13">
        <f>ROUND(G31*D31,2)</f>
        <v>1440.97</v>
      </c>
      <c r="J31" s="13"/>
      <c r="K31" s="64" t="s">
        <v>43</v>
      </c>
      <c r="L31" s="65">
        <v>621</v>
      </c>
      <c r="M31" s="64"/>
      <c r="N31" s="65">
        <v>6710</v>
      </c>
      <c r="O31" s="66">
        <v>0.97774599160000009</v>
      </c>
      <c r="P31" s="67">
        <v>2.0711861840000002E-3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0.95945881220000007</v>
      </c>
      <c r="P32" s="71">
        <v>2.2996229000000002E-3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1.4462730824000001</v>
      </c>
      <c r="P33" s="67">
        <v>2.6910660999999998E-3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1.4245672941</v>
      </c>
      <c r="P34" s="71">
        <v>2.6910660999999998E-3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1.2826522101000002</v>
      </c>
      <c r="P35" s="67">
        <v>2.249344184E-3</v>
      </c>
    </row>
    <row r="36" spans="1:16" ht="15.75" thickBot="1" x14ac:dyDescent="0.25">
      <c r="A36" s="17"/>
      <c r="B36" s="3" t="s">
        <v>5</v>
      </c>
      <c r="D36" s="32">
        <f>P40</f>
        <v>1.3670093000000001E-3</v>
      </c>
      <c r="E36" s="3" t="s">
        <v>8</v>
      </c>
      <c r="G36" s="5">
        <f>I7</f>
        <v>125000</v>
      </c>
      <c r="H36" s="12" t="s">
        <v>9</v>
      </c>
      <c r="I36" s="13">
        <f>ROUND(G36*D36,2)</f>
        <v>170.88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1.2368230465000001</v>
      </c>
      <c r="P36" s="69">
        <v>2.1131095999999999E-3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1.2196540096000001</v>
      </c>
      <c r="P37" s="67">
        <v>2.1131095999999999E-3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1.2185451608000002</v>
      </c>
      <c r="P38" s="71">
        <v>2.1131095999999999E-3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1.6742574394</v>
      </c>
      <c r="P39" s="75">
        <v>2.8719000000000001E-3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1.4555267112529999</v>
      </c>
      <c r="P40" s="83">
        <v>1.3670093000000001E-3</v>
      </c>
    </row>
    <row r="41" spans="1:16" x14ac:dyDescent="0.2">
      <c r="A41" s="17"/>
      <c r="B41" s="3" t="s">
        <v>6</v>
      </c>
      <c r="I41" s="13">
        <f>I31</f>
        <v>1440.97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1.4547124240530001</v>
      </c>
      <c r="P41" s="69">
        <v>1.3670093000000001E-3</v>
      </c>
    </row>
    <row r="42" spans="1:16" x14ac:dyDescent="0.2">
      <c r="A42" s="3" t="s">
        <v>2</v>
      </c>
      <c r="B42" s="3" t="s">
        <v>5</v>
      </c>
      <c r="I42" s="13">
        <f>I36</f>
        <v>170.88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1.4345649589530001</v>
      </c>
      <c r="P42" s="69">
        <v>1.3670093000000001E-3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1.4717981888530001</v>
      </c>
      <c r="P43" s="69">
        <v>1.3670093000000001E-3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1611.85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1.472315441653</v>
      </c>
      <c r="P44" s="69">
        <v>1.3670093000000001E-3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0.6023208404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2445.1400000000003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1.261682792</v>
      </c>
      <c r="P46" s="79">
        <v>2.0711861840000002E-3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1.2434049062999999</v>
      </c>
      <c r="P47" s="69">
        <v>2.0711861840000002E-3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833.29000000000042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1.1975757427</v>
      </c>
      <c r="P48" s="69">
        <v>1.9349516000000001E-3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1.1792978569999999</v>
      </c>
      <c r="P49" s="71">
        <v>1.9349516000000001E-3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1.4217681079</v>
      </c>
      <c r="P50" s="73">
        <v>2.0711861840000002E-3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1.1457229167</v>
      </c>
      <c r="P51" s="67">
        <v>2.0711861840000002E-3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1.1274357373000001</v>
      </c>
      <c r="P52" s="69">
        <v>2.2996229000000002E-3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1.1655666106</v>
      </c>
      <c r="P53" s="71">
        <v>2.2996229000000002E-3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1.166160778484586</v>
      </c>
      <c r="P54" s="67">
        <v>2.1589735E-3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1.0486759541845858</v>
      </c>
      <c r="P55" s="69">
        <v>2.2996229000000002E-3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1.0868068274845859</v>
      </c>
      <c r="P56" s="69">
        <v>2.2996229000000002E-3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1.0685289417845858</v>
      </c>
      <c r="P57" s="69">
        <v>2.2996229000000002E-3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1.0651010391845859</v>
      </c>
      <c r="P58" s="71">
        <v>2.2996229000000002E-3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1.1168853115000001</v>
      </c>
      <c r="P59" s="87">
        <v>2.0711861840000002E-3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1.0787451445000003</v>
      </c>
      <c r="P60" s="88">
        <v>2.2996229000000002E-3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1.1168760178000001</v>
      </c>
      <c r="P61" s="69">
        <v>2.2996229000000002E-3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1.0985981321000002</v>
      </c>
      <c r="P62" s="90">
        <v>2.2996229000000002E-3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2013-10-29T18:45:11Z</cp:lastPrinted>
  <dcterms:created xsi:type="dcterms:W3CDTF">2003-10-29T19:43:33Z</dcterms:created>
  <dcterms:modified xsi:type="dcterms:W3CDTF">2017-02-24T16:17:38Z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361570202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