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Tax Services\Tax Services Restricted\LGPR\taxaccounting\Calc\Pay 2017\Web stuff\"/>
    </mc:Choice>
  </mc:AlternateContent>
  <bookViews>
    <workbookView xWindow="360" yWindow="300" windowWidth="12120" windowHeight="9000" activeTab="1"/>
  </bookViews>
  <sheets>
    <sheet name="1" sheetId="2" r:id="rId1"/>
    <sheet name="Low Income APT" sheetId="3" r:id="rId2"/>
  </sheets>
  <definedNames>
    <definedName name="_xlnm.Print_Area" localSheetId="0">'1'!#REF!</definedName>
    <definedName name="_xlnm.Print_Area" localSheetId="1">'Low Income APT'!$A$1:$R$63</definedName>
    <definedName name="_xlnm.Print_Area">#REF!</definedName>
  </definedNames>
  <calcPr calcId="171027"/>
</workbook>
</file>

<file path=xl/calcChain.xml><?xml version="1.0" encoding="utf-8"?>
<calcChain xmlns="http://schemas.openxmlformats.org/spreadsheetml/2006/main">
  <c r="D25" i="3" l="1"/>
  <c r="D20" i="3"/>
  <c r="I12" i="3" l="1"/>
  <c r="I15" i="3" s="1"/>
  <c r="G20" i="3" s="1"/>
  <c r="G25" i="3"/>
  <c r="I25" i="3" l="1"/>
  <c r="I31" i="3" s="1"/>
  <c r="I20" i="3"/>
  <c r="I30" i="3" s="1"/>
  <c r="I34" i="3" l="1"/>
</calcChain>
</file>

<file path=xl/sharedStrings.xml><?xml version="1.0" encoding="utf-8"?>
<sst xmlns="http://schemas.openxmlformats.org/spreadsheetml/2006/main" count="147" uniqueCount="65">
  <si>
    <t>STEP 1:  CALCULATE THE NET TAX CAPACITY</t>
  </si>
  <si>
    <t>STEP 2:  CALCULATE THE LOCAL TAX</t>
  </si>
  <si>
    <t>STEP 3:  CALCULATE THE MARKET TAX</t>
  </si>
  <si>
    <t>STEP 4:  ADD LOCAL &amp; MARKET TAXES</t>
  </si>
  <si>
    <t>Plus:</t>
  </si>
  <si>
    <t>Local Tax =</t>
  </si>
  <si>
    <t>Market Tax</t>
  </si>
  <si>
    <t>Local Tax</t>
  </si>
  <si>
    <t>Total Net Tax Capacity</t>
  </si>
  <si>
    <t>multiplied by</t>
  </si>
  <si>
    <t>STEP 1</t>
  </si>
  <si>
    <t>=</t>
  </si>
  <si>
    <t>Total APARTMENT (Low Income) PROPERTY Tax</t>
  </si>
  <si>
    <t>Insert for Step 4</t>
  </si>
  <si>
    <t>Insert for Step 5</t>
  </si>
  <si>
    <t>MUNICIPALITY</t>
  </si>
  <si>
    <t>SCH DIST</t>
  </si>
  <si>
    <t>&amp; W/S</t>
  </si>
  <si>
    <t>DISTRICT CODE</t>
  </si>
  <si>
    <t>TOTAL LOCAL TAX RATE</t>
  </si>
  <si>
    <t>MARKET BASED TAX RATE</t>
  </si>
  <si>
    <t>ARDEN HILLS</t>
  </si>
  <si>
    <t>(R)</t>
  </si>
  <si>
    <t>(R)(K)</t>
  </si>
  <si>
    <t>BLAINE</t>
  </si>
  <si>
    <t>FAIRGROUNDS</t>
  </si>
  <si>
    <t>(C)</t>
  </si>
  <si>
    <t>FALCON HEIGHTS</t>
  </si>
  <si>
    <t>GEM LAKE</t>
  </si>
  <si>
    <t>(M)(NB)</t>
  </si>
  <si>
    <t>LAUDERDALE</t>
  </si>
  <si>
    <t>(I)</t>
  </si>
  <si>
    <t>LITTLE CANADA</t>
  </si>
  <si>
    <t>MAPLEWOOD</t>
  </si>
  <si>
    <t>(M)(BC)</t>
  </si>
  <si>
    <t>(V)</t>
  </si>
  <si>
    <t>MOUNDS VIEW</t>
  </si>
  <si>
    <t>NEW BRIGHTON</t>
  </si>
  <si>
    <t>(R)(B)</t>
  </si>
  <si>
    <t>(R)(D)</t>
  </si>
  <si>
    <t>NORTH OAKS</t>
  </si>
  <si>
    <t>NORTH ST. PAUL</t>
  </si>
  <si>
    <t>ROSEVILLE</t>
  </si>
  <si>
    <t>ST. ANTHONY</t>
  </si>
  <si>
    <t>ST. PAUL (6)</t>
  </si>
  <si>
    <t>(L)</t>
  </si>
  <si>
    <t>ST. PAUL (Airport)</t>
  </si>
  <si>
    <t>--</t>
  </si>
  <si>
    <t>SHOREVIEW</t>
  </si>
  <si>
    <t>SPRING LAKE PARK</t>
  </si>
  <si>
    <t>VADNAIS HEIGHTS</t>
  </si>
  <si>
    <t>WHITE BEAR LAKE</t>
  </si>
  <si>
    <t>TOWN OF WHITE BEAR</t>
  </si>
  <si>
    <t>Enter Estimated Market Value:</t>
  </si>
  <si>
    <t>Referendum Market Value</t>
  </si>
  <si>
    <t xml:space="preserve">To calculate taxes for a different taxing area, you will need to know the district code (unique </t>
  </si>
  <si>
    <t xml:space="preserve">taxing area), in which the property is located. This code is located to the right of the PIN on </t>
  </si>
  <si>
    <t xml:space="preserve">your Tax Statement or Proposed Tax Notice. You may also find an appropriate City/School </t>
  </si>
  <si>
    <t xml:space="preserve">district combination from the chart to the right to get an estimate of the taxes. </t>
  </si>
  <si>
    <t>For a different city, see instructions at bottom of page</t>
  </si>
  <si>
    <t>LOW INCOME APARTMENT (4 OR MORE UNITS) TAX CALCULATION</t>
  </si>
  <si>
    <t>.75% x Estimated Market Value</t>
  </si>
  <si>
    <t>in District Code 8316 (Shoreview - 621 (M)(NB)) that has a taxable market value of $500,000.</t>
  </si>
  <si>
    <t>FINAL PAY 2017 TAX RATES</t>
  </si>
  <si>
    <t>Example of a tax calculation for FINAL taxes payable in 2017 on a Low Income APARTMENT (4D) PROPERTY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</si>
</sst>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[$$-409]#,##0"/>
    <numFmt numFmtId="165" formatCode="0.000%"/>
    <numFmt numFmtId="166" formatCode="[$$-409]#,##0.00"/>
    <numFmt numFmtId="167" formatCode="0.00000%"/>
    <numFmt numFmtId="168" formatCode="&quot;$&quot;#,##0"/>
  </numFmts>
  <fonts count="14" x14ac:knownFonts="1">
    <font>
      <sz val="12"/>
      <name val="Arial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1"/>
      <color indexed="8"/>
      <name val="Calibri"/>
      <family val="2"/>
    </font>
    <font>
      <b/>
      <sz val="16"/>
      <color indexed="8"/>
      <name val="Calibri"/>
      <family val="2"/>
    </font>
    <font>
      <sz val="12"/>
      <name val="Arial"/>
      <family val="2"/>
    </font>
    <font>
      <b/>
      <u/>
      <sz val="16"/>
      <name val="Arial"/>
      <family val="2"/>
    </font>
    <font>
      <b/>
      <sz val="16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/>
      <right/>
      <top style="double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5">
    <xf numFmtId="0" fontId="0" fillId="0" borderId="0" xfId="0"/>
    <xf numFmtId="0" fontId="2" fillId="0" borderId="0" xfId="0" applyNumberFormat="1" applyFont="1" applyAlignment="1"/>
    <xf numFmtId="0" fontId="0" fillId="0" borderId="0" xfId="0" applyNumberFormat="1"/>
    <xf numFmtId="0" fontId="4" fillId="0" borderId="0" xfId="0" applyNumberFormat="1" applyFont="1" applyAlignment="1"/>
    <xf numFmtId="0" fontId="0" fillId="0" borderId="1" xfId="0" applyNumberFormat="1" applyBorder="1"/>
    <xf numFmtId="0" fontId="0" fillId="0" borderId="2" xfId="0" applyNumberFormat="1" applyBorder="1"/>
    <xf numFmtId="165" fontId="0" fillId="0" borderId="0" xfId="0" applyNumberFormat="1"/>
    <xf numFmtId="166" fontId="4" fillId="0" borderId="0" xfId="0" applyNumberFormat="1" applyFont="1" applyAlignment="1"/>
    <xf numFmtId="166" fontId="0" fillId="0" borderId="0" xfId="0" applyNumberFormat="1"/>
    <xf numFmtId="0" fontId="0" fillId="0" borderId="0" xfId="0" applyNumberFormat="1" applyAlignment="1"/>
    <xf numFmtId="164" fontId="2" fillId="0" borderId="0" xfId="0" applyNumberFormat="1" applyFont="1" applyAlignment="1"/>
    <xf numFmtId="3" fontId="2" fillId="0" borderId="0" xfId="0" applyNumberFormat="1" applyFont="1" applyAlignment="1"/>
    <xf numFmtId="0" fontId="4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166" fontId="2" fillId="0" borderId="0" xfId="0" applyNumberFormat="1" applyFont="1" applyAlignment="1"/>
    <xf numFmtId="0" fontId="4" fillId="0" borderId="0" xfId="0" applyNumberFormat="1" applyFont="1" applyAlignment="1">
      <alignment horizontal="centerContinuous"/>
    </xf>
    <xf numFmtId="166" fontId="2" fillId="0" borderId="1" xfId="0" applyNumberFormat="1" applyFont="1" applyBorder="1" applyAlignment="1"/>
    <xf numFmtId="0" fontId="5" fillId="0" borderId="3" xfId="0" applyFont="1" applyBorder="1"/>
    <xf numFmtId="0" fontId="5" fillId="0" borderId="3" xfId="0" applyFont="1" applyBorder="1" applyAlignment="1">
      <alignment horizontal="center"/>
    </xf>
    <xf numFmtId="49" fontId="5" fillId="2" borderId="3" xfId="0" applyNumberFormat="1" applyFont="1" applyFill="1" applyBorder="1" applyAlignment="1">
      <alignment horizontal="center"/>
    </xf>
    <xf numFmtId="0" fontId="5" fillId="0" borderId="4" xfId="0" applyFont="1" applyBorder="1"/>
    <xf numFmtId="0" fontId="5" fillId="0" borderId="4" xfId="0" applyFont="1" applyBorder="1" applyAlignment="1">
      <alignment horizontal="center" wrapText="1"/>
    </xf>
    <xf numFmtId="0" fontId="5" fillId="2" borderId="4" xfId="0" applyFont="1" applyFill="1" applyBorder="1" applyAlignment="1">
      <alignment horizontal="center" wrapText="1"/>
    </xf>
    <xf numFmtId="0" fontId="7" fillId="0" borderId="0" xfId="0" applyNumberFormat="1" applyFont="1" applyAlignment="1"/>
    <xf numFmtId="0" fontId="0" fillId="0" borderId="0" xfId="0" applyNumberFormat="1" applyBorder="1"/>
    <xf numFmtId="166" fontId="2" fillId="0" borderId="0" xfId="0" applyNumberFormat="1" applyFont="1" applyBorder="1" applyAlignment="1"/>
    <xf numFmtId="0" fontId="8" fillId="0" borderId="0" xfId="0" applyNumberFormat="1" applyFont="1" applyAlignment="1"/>
    <xf numFmtId="0" fontId="9" fillId="0" borderId="0" xfId="0" applyNumberFormat="1" applyFont="1" applyAlignment="1"/>
    <xf numFmtId="168" fontId="10" fillId="2" borderId="13" xfId="0" applyNumberFormat="1" applyFont="1" applyFill="1" applyBorder="1" applyAlignment="1"/>
    <xf numFmtId="165" fontId="0" fillId="2" borderId="13" xfId="0" applyNumberFormat="1" applyFill="1" applyBorder="1"/>
    <xf numFmtId="167" fontId="0" fillId="2" borderId="13" xfId="0" applyNumberFormat="1" applyFill="1" applyBorder="1"/>
    <xf numFmtId="0" fontId="11" fillId="0" borderId="0" xfId="0" applyNumberFormat="1" applyFont="1" applyAlignment="1"/>
    <xf numFmtId="0" fontId="3" fillId="0" borderId="0" xfId="0" applyNumberFormat="1" applyFont="1" applyBorder="1" applyAlignment="1"/>
    <xf numFmtId="168" fontId="10" fillId="0" borderId="0" xfId="0" applyNumberFormat="1" applyFont="1" applyFill="1" applyBorder="1" applyAlignment="1"/>
    <xf numFmtId="165" fontId="12" fillId="0" borderId="4" xfId="1" applyNumberFormat="1" applyFont="1" applyBorder="1"/>
    <xf numFmtId="167" fontId="12" fillId="0" borderId="10" xfId="1" applyNumberFormat="1" applyFont="1" applyBorder="1"/>
    <xf numFmtId="165" fontId="12" fillId="0" borderId="5" xfId="1" applyNumberFormat="1" applyFont="1" applyBorder="1"/>
    <xf numFmtId="167" fontId="12" fillId="0" borderId="6" xfId="1" applyNumberFormat="1" applyFont="1" applyBorder="1"/>
    <xf numFmtId="165" fontId="12" fillId="0" borderId="7" xfId="1" applyNumberFormat="1" applyFont="1" applyBorder="1"/>
    <xf numFmtId="167" fontId="12" fillId="0" borderId="8" xfId="1" applyNumberFormat="1" applyFont="1" applyBorder="1"/>
    <xf numFmtId="165" fontId="12" fillId="0" borderId="11" xfId="1" applyNumberFormat="1" applyFont="1" applyBorder="1"/>
    <xf numFmtId="167" fontId="12" fillId="0" borderId="12" xfId="1" applyNumberFormat="1" applyFont="1" applyBorder="1"/>
    <xf numFmtId="165" fontId="12" fillId="0" borderId="4" xfId="1" applyNumberFormat="1" applyFont="1" applyFill="1" applyBorder="1"/>
    <xf numFmtId="167" fontId="12" fillId="0" borderId="10" xfId="1" applyNumberFormat="1" applyFont="1" applyFill="1" applyBorder="1"/>
    <xf numFmtId="165" fontId="12" fillId="3" borderId="4" xfId="1" applyNumberFormat="1" applyFont="1" applyFill="1" applyBorder="1"/>
    <xf numFmtId="167" fontId="12" fillId="3" borderId="10" xfId="1" applyNumberFormat="1" applyFont="1" applyFill="1" applyBorder="1"/>
    <xf numFmtId="165" fontId="12" fillId="0" borderId="27" xfId="1" applyNumberFormat="1" applyFont="1" applyFill="1" applyBorder="1"/>
    <xf numFmtId="167" fontId="12" fillId="0" borderId="28" xfId="1" applyNumberFormat="1" applyFont="1" applyFill="1" applyBorder="1"/>
    <xf numFmtId="167" fontId="12" fillId="0" borderId="15" xfId="1" applyNumberFormat="1" applyFont="1" applyBorder="1"/>
    <xf numFmtId="165" fontId="12" fillId="0" borderId="14" xfId="1" applyNumberFormat="1" applyFont="1" applyBorder="1"/>
    <xf numFmtId="167" fontId="12" fillId="0" borderId="9" xfId="1" applyNumberFormat="1" applyFont="1" applyBorder="1"/>
    <xf numFmtId="0" fontId="13" fillId="0" borderId="5" xfId="0" applyFont="1" applyBorder="1"/>
    <xf numFmtId="0" fontId="13" fillId="0" borderId="5" xfId="0" applyFont="1" applyBorder="1" applyAlignment="1">
      <alignment horizontal="center"/>
    </xf>
    <xf numFmtId="165" fontId="13" fillId="0" borderId="11" xfId="0" applyNumberFormat="1" applyFont="1" applyBorder="1"/>
    <xf numFmtId="167" fontId="13" fillId="0" borderId="12" xfId="0" applyNumberFormat="1" applyFont="1" applyBorder="1"/>
    <xf numFmtId="0" fontId="13" fillId="0" borderId="5" xfId="0" applyFont="1" applyFill="1" applyBorder="1"/>
    <xf numFmtId="0" fontId="13" fillId="0" borderId="5" xfId="0" applyFont="1" applyFill="1" applyBorder="1" applyAlignment="1">
      <alignment horizontal="center"/>
    </xf>
    <xf numFmtId="0" fontId="13" fillId="0" borderId="14" xfId="0" applyFont="1" applyFill="1" applyBorder="1" applyAlignment="1">
      <alignment horizontal="center"/>
    </xf>
    <xf numFmtId="0" fontId="13" fillId="3" borderId="5" xfId="0" applyFont="1" applyFill="1" applyBorder="1"/>
    <xf numFmtId="0" fontId="13" fillId="3" borderId="5" xfId="0" applyFont="1" applyFill="1" applyBorder="1" applyAlignment="1">
      <alignment horizontal="center"/>
    </xf>
    <xf numFmtId="0" fontId="13" fillId="0" borderId="5" xfId="0" applyNumberFormat="1" applyFont="1" applyBorder="1" applyAlignment="1"/>
    <xf numFmtId="0" fontId="13" fillId="0" borderId="5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0" fontId="11" fillId="2" borderId="16" xfId="0" applyNumberFormat="1" applyFont="1" applyFill="1" applyBorder="1" applyAlignment="1">
      <alignment horizontal="left" wrapText="1"/>
    </xf>
    <xf numFmtId="0" fontId="11" fillId="2" borderId="17" xfId="0" applyNumberFormat="1" applyFont="1" applyFill="1" applyBorder="1" applyAlignment="1">
      <alignment horizontal="left" wrapText="1"/>
    </xf>
    <xf numFmtId="0" fontId="11" fillId="2" borderId="18" xfId="0" applyNumberFormat="1" applyFont="1" applyFill="1" applyBorder="1" applyAlignment="1">
      <alignment horizontal="left" wrapText="1"/>
    </xf>
    <xf numFmtId="0" fontId="3" fillId="0" borderId="24" xfId="0" applyNumberFormat="1" applyFont="1" applyBorder="1" applyAlignment="1">
      <alignment horizontal="center"/>
    </xf>
    <xf numFmtId="0" fontId="3" fillId="0" borderId="25" xfId="0" applyNumberFormat="1" applyFont="1" applyBorder="1" applyAlignment="1">
      <alignment horizontal="center"/>
    </xf>
    <xf numFmtId="0" fontId="3" fillId="0" borderId="26" xfId="0" applyNumberFormat="1" applyFont="1" applyBorder="1" applyAlignment="1">
      <alignment horizontal="center"/>
    </xf>
    <xf numFmtId="0" fontId="11" fillId="2" borderId="19" xfId="0" applyNumberFormat="1" applyFont="1" applyFill="1" applyBorder="1" applyAlignment="1">
      <alignment horizontal="left" wrapText="1"/>
    </xf>
    <xf numFmtId="0" fontId="11" fillId="2" borderId="20" xfId="0" applyNumberFormat="1" applyFont="1" applyFill="1" applyBorder="1" applyAlignment="1">
      <alignment horizontal="left" wrapText="1"/>
    </xf>
    <xf numFmtId="0" fontId="11" fillId="2" borderId="21" xfId="0" applyNumberFormat="1" applyFont="1" applyFill="1" applyBorder="1" applyAlignment="1">
      <alignment horizontal="left" wrapText="1"/>
    </xf>
    <xf numFmtId="0" fontId="11" fillId="2" borderId="22" xfId="0" applyNumberFormat="1" applyFont="1" applyFill="1" applyBorder="1" applyAlignment="1">
      <alignment horizontal="left" wrapText="1"/>
    </xf>
    <xf numFmtId="0" fontId="11" fillId="2" borderId="0" xfId="0" applyNumberFormat="1" applyFont="1" applyFill="1" applyBorder="1" applyAlignment="1">
      <alignment horizontal="left" wrapText="1"/>
    </xf>
    <xf numFmtId="0" fontId="11" fillId="2" borderId="23" xfId="0" applyNumberFormat="1" applyFont="1" applyFill="1" applyBorder="1" applyAlignment="1">
      <alignment horizontal="left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view="pageBreakPreview" topLeftCell="A13" zoomScaleNormal="100" workbookViewId="0">
      <selection activeCell="C47" sqref="C47"/>
    </sheetView>
  </sheetViews>
  <sheetFormatPr defaultColWidth="9.6640625" defaultRowHeight="15" x14ac:dyDescent="0.2"/>
  <cols>
    <col min="1" max="16384" width="9.6640625" style="1"/>
  </cols>
  <sheetData/>
  <phoneticPr fontId="0" type="noConversion"/>
  <printOptions horizontalCentered="1"/>
  <pageMargins left="0.25" right="0.25" top="0.5" bottom="0.5" header="0.25" footer="0.2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3"/>
  <sheetViews>
    <sheetView tabSelected="1" view="pageBreakPreview" zoomScale="80" zoomScaleNormal="100" zoomScaleSheetLayoutView="80" workbookViewId="0">
      <selection activeCell="I8" sqref="I8"/>
    </sheetView>
  </sheetViews>
  <sheetFormatPr defaultColWidth="9.6640625" defaultRowHeight="15" x14ac:dyDescent="0.2"/>
  <cols>
    <col min="1" max="1" width="5.6640625" style="1" customWidth="1"/>
    <col min="2" max="2" width="9.6640625" style="1" customWidth="1"/>
    <col min="3" max="3" width="11.6640625" style="1" customWidth="1"/>
    <col min="4" max="4" width="12.6640625" style="1" customWidth="1"/>
    <col min="5" max="5" width="9.6640625" style="1" customWidth="1"/>
    <col min="6" max="6" width="5.6640625" style="1" customWidth="1"/>
    <col min="7" max="7" width="9.6640625" style="1" customWidth="1"/>
    <col min="8" max="8" width="5.6640625" style="1" customWidth="1"/>
    <col min="9" max="9" width="11.6640625" style="1" customWidth="1"/>
    <col min="10" max="10" width="12.33203125" style="1" customWidth="1"/>
    <col min="11" max="11" width="0.77734375" style="1" customWidth="1"/>
    <col min="12" max="12" width="1.6640625" style="1" customWidth="1"/>
    <col min="13" max="13" width="22" style="23" customWidth="1"/>
    <col min="14" max="14" width="6.88671875" style="23" customWidth="1"/>
    <col min="15" max="15" width="7.44140625" style="23" customWidth="1"/>
    <col min="16" max="16" width="7.21875" style="23" customWidth="1"/>
    <col min="17" max="17" width="15.88671875" style="23" customWidth="1"/>
    <col min="18" max="18" width="16.5546875" style="23" customWidth="1"/>
    <col min="19" max="16384" width="9.6640625" style="1"/>
  </cols>
  <sheetData>
    <row r="1" spans="1:18" ht="9" customHeight="1" thickBot="1" x14ac:dyDescent="0.25"/>
    <row r="2" spans="1:18" ht="24" thickBot="1" x14ac:dyDescent="0.4">
      <c r="A2" s="66" t="s">
        <v>60</v>
      </c>
      <c r="B2" s="67"/>
      <c r="C2" s="67"/>
      <c r="D2" s="67"/>
      <c r="E2" s="67"/>
      <c r="F2" s="67"/>
      <c r="G2" s="67"/>
      <c r="H2" s="67"/>
      <c r="I2" s="67"/>
      <c r="J2" s="68"/>
      <c r="K2" s="32"/>
      <c r="L2" s="32"/>
      <c r="M2" s="62" t="s">
        <v>63</v>
      </c>
      <c r="N2" s="62"/>
      <c r="O2" s="62"/>
      <c r="P2" s="62"/>
      <c r="Q2" s="62"/>
      <c r="R2" s="62"/>
    </row>
    <row r="3" spans="1:18" ht="15.75" x14ac:dyDescent="0.25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17"/>
      <c r="N3" s="18"/>
      <c r="O3" s="18"/>
      <c r="P3" s="18"/>
      <c r="Q3" s="19" t="s">
        <v>13</v>
      </c>
      <c r="R3" s="19" t="s">
        <v>14</v>
      </c>
    </row>
    <row r="4" spans="1:18" ht="30" x14ac:dyDescent="0.25">
      <c r="A4" s="2"/>
      <c r="D4" s="31" t="s">
        <v>59</v>
      </c>
      <c r="E4" s="31"/>
      <c r="F4" s="31"/>
      <c r="G4" s="31"/>
      <c r="H4" s="31"/>
      <c r="M4" s="20" t="s">
        <v>15</v>
      </c>
      <c r="N4" s="21" t="s">
        <v>16</v>
      </c>
      <c r="O4" s="21" t="s">
        <v>17</v>
      </c>
      <c r="P4" s="21" t="s">
        <v>18</v>
      </c>
      <c r="Q4" s="22" t="s">
        <v>19</v>
      </c>
      <c r="R4" s="22" t="s">
        <v>20</v>
      </c>
    </row>
    <row r="5" spans="1:18" x14ac:dyDescent="0.2">
      <c r="A5" s="1" t="s">
        <v>64</v>
      </c>
      <c r="M5" s="51" t="s">
        <v>21</v>
      </c>
      <c r="N5" s="52">
        <v>621</v>
      </c>
      <c r="O5" s="51" t="s">
        <v>22</v>
      </c>
      <c r="P5" s="52">
        <v>2517</v>
      </c>
      <c r="Q5" s="34">
        <v>1.1692383547</v>
      </c>
      <c r="R5" s="35">
        <v>2.0711861840000002E-3</v>
      </c>
    </row>
    <row r="6" spans="1:18" x14ac:dyDescent="0.2">
      <c r="A6" s="9" t="s">
        <v>62</v>
      </c>
      <c r="M6" s="51" t="s">
        <v>21</v>
      </c>
      <c r="N6" s="52">
        <v>621</v>
      </c>
      <c r="O6" s="51" t="s">
        <v>23</v>
      </c>
      <c r="P6" s="52">
        <v>2518</v>
      </c>
      <c r="Q6" s="36">
        <v>1.1692383547</v>
      </c>
      <c r="R6" s="37">
        <v>2.0711861840000002E-3</v>
      </c>
    </row>
    <row r="7" spans="1:18" ht="15.75" thickBot="1" x14ac:dyDescent="0.25">
      <c r="M7" s="51" t="s">
        <v>21</v>
      </c>
      <c r="N7" s="52">
        <v>623</v>
      </c>
      <c r="O7" s="51" t="s">
        <v>22</v>
      </c>
      <c r="P7" s="52">
        <v>2537</v>
      </c>
      <c r="Q7" s="38">
        <v>1.1051313054</v>
      </c>
      <c r="R7" s="39">
        <v>1.9349516000000001E-3</v>
      </c>
    </row>
    <row r="8" spans="1:18" ht="21" thickBot="1" x14ac:dyDescent="0.35">
      <c r="D8" s="26" t="s">
        <v>53</v>
      </c>
      <c r="E8" s="23"/>
      <c r="F8" s="27"/>
      <c r="G8" s="27"/>
      <c r="I8" s="28">
        <v>500000</v>
      </c>
      <c r="J8" s="33"/>
      <c r="K8" s="33"/>
      <c r="M8" s="51" t="s">
        <v>24</v>
      </c>
      <c r="N8" s="52">
        <v>621</v>
      </c>
      <c r="O8" s="51" t="s">
        <v>22</v>
      </c>
      <c r="P8" s="52">
        <v>2917</v>
      </c>
      <c r="Q8" s="40">
        <v>1.2569681079000001</v>
      </c>
      <c r="R8" s="41">
        <v>2.0711861840000002E-3</v>
      </c>
    </row>
    <row r="9" spans="1:18" x14ac:dyDescent="0.2">
      <c r="A9" s="2"/>
      <c r="M9" s="51" t="s">
        <v>25</v>
      </c>
      <c r="N9" s="52">
        <v>623</v>
      </c>
      <c r="O9" s="51" t="s">
        <v>26</v>
      </c>
      <c r="P9" s="52">
        <v>3031</v>
      </c>
      <c r="Q9" s="34">
        <v>0.83412990740000004</v>
      </c>
      <c r="R9" s="35">
        <v>1.9349516000000001E-3</v>
      </c>
    </row>
    <row r="10" spans="1:18" ht="16.5" thickBot="1" x14ac:dyDescent="0.3">
      <c r="A10" s="3" t="s">
        <v>0</v>
      </c>
      <c r="M10" s="51" t="s">
        <v>25</v>
      </c>
      <c r="N10" s="52">
        <v>625</v>
      </c>
      <c r="O10" s="51" t="s">
        <v>26</v>
      </c>
      <c r="P10" s="52">
        <v>3051</v>
      </c>
      <c r="Q10" s="38">
        <v>1.0537525935530001</v>
      </c>
      <c r="R10" s="39">
        <v>1.3670093000000001E-3</v>
      </c>
    </row>
    <row r="11" spans="1:18" x14ac:dyDescent="0.2">
      <c r="A11" s="2"/>
      <c r="M11" s="51" t="s">
        <v>27</v>
      </c>
      <c r="N11" s="52">
        <v>623</v>
      </c>
      <c r="O11" s="51" t="s">
        <v>26</v>
      </c>
      <c r="P11" s="52">
        <v>3331</v>
      </c>
      <c r="Q11" s="34">
        <v>1.0975454694</v>
      </c>
      <c r="R11" s="35">
        <v>1.9349516000000001E-3</v>
      </c>
    </row>
    <row r="12" spans="1:18" ht="15.75" thickBot="1" x14ac:dyDescent="0.25">
      <c r="A12" s="2"/>
      <c r="B12" s="1" t="s">
        <v>61</v>
      </c>
      <c r="I12" s="10">
        <f>ROUND(I8*0.0075,0)</f>
        <v>3750</v>
      </c>
      <c r="J12" s="10"/>
      <c r="K12" s="10"/>
      <c r="L12" s="10"/>
      <c r="M12" s="51" t="s">
        <v>27</v>
      </c>
      <c r="N12" s="52">
        <v>623</v>
      </c>
      <c r="O12" s="51" t="s">
        <v>22</v>
      </c>
      <c r="P12" s="52">
        <v>3337</v>
      </c>
      <c r="Q12" s="38">
        <v>1.0964366206</v>
      </c>
      <c r="R12" s="39">
        <v>1.9349516000000001E-3</v>
      </c>
    </row>
    <row r="13" spans="1:18" x14ac:dyDescent="0.2">
      <c r="A13" s="2"/>
      <c r="I13" s="11">
        <v>0</v>
      </c>
      <c r="J13" s="11"/>
      <c r="K13" s="11"/>
      <c r="L13" s="11"/>
      <c r="M13" s="51" t="s">
        <v>28</v>
      </c>
      <c r="N13" s="52">
        <v>624</v>
      </c>
      <c r="O13" s="51"/>
      <c r="P13" s="52">
        <v>3740</v>
      </c>
      <c r="Q13" s="34">
        <v>1.2701017757000002</v>
      </c>
      <c r="R13" s="35">
        <v>2.2996229000000002E-3</v>
      </c>
    </row>
    <row r="14" spans="1:18" ht="15.75" thickBot="1" x14ac:dyDescent="0.25">
      <c r="A14" s="2"/>
      <c r="I14" s="4"/>
      <c r="J14" s="24"/>
      <c r="K14" s="24"/>
      <c r="L14" s="24"/>
      <c r="M14" s="51" t="s">
        <v>28</v>
      </c>
      <c r="N14" s="52">
        <v>624</v>
      </c>
      <c r="O14" s="51" t="s">
        <v>29</v>
      </c>
      <c r="P14" s="52">
        <v>3746</v>
      </c>
      <c r="Q14" s="38">
        <v>1.3082326490000002</v>
      </c>
      <c r="R14" s="39">
        <v>2.2996229000000002E-3</v>
      </c>
    </row>
    <row r="15" spans="1:18" ht="15.75" thickBot="1" x14ac:dyDescent="0.25">
      <c r="A15" s="2"/>
      <c r="D15" s="1" t="s">
        <v>8</v>
      </c>
      <c r="I15" s="10">
        <f>SUM(I12:I13)</f>
        <v>3750</v>
      </c>
      <c r="J15" s="10"/>
      <c r="K15" s="10"/>
      <c r="L15" s="10"/>
      <c r="M15" s="51" t="s">
        <v>30</v>
      </c>
      <c r="N15" s="52">
        <v>623</v>
      </c>
      <c r="O15" s="51" t="s">
        <v>26</v>
      </c>
      <c r="P15" s="52">
        <v>4731</v>
      </c>
      <c r="Q15" s="34">
        <v>1.1209057042000001</v>
      </c>
      <c r="R15" s="35">
        <v>1.9349516000000001E-3</v>
      </c>
    </row>
    <row r="16" spans="1:18" ht="15.75" thickTop="1" x14ac:dyDescent="0.2">
      <c r="A16" s="2"/>
      <c r="I16" s="5"/>
      <c r="J16" s="24"/>
      <c r="K16" s="24"/>
      <c r="L16" s="24"/>
      <c r="M16" s="51" t="s">
        <v>30</v>
      </c>
      <c r="N16" s="52">
        <v>623</v>
      </c>
      <c r="O16" s="51" t="s">
        <v>31</v>
      </c>
      <c r="P16" s="52">
        <v>4732</v>
      </c>
      <c r="Q16" s="36">
        <v>1.1200916046000002</v>
      </c>
      <c r="R16" s="37">
        <v>1.9349516000000001E-3</v>
      </c>
    </row>
    <row r="17" spans="1:18" ht="15.75" thickBot="1" x14ac:dyDescent="0.25">
      <c r="A17" s="2"/>
      <c r="M17" s="51" t="s">
        <v>30</v>
      </c>
      <c r="N17" s="52">
        <v>623</v>
      </c>
      <c r="O17" s="51" t="s">
        <v>22</v>
      </c>
      <c r="P17" s="52">
        <v>4737</v>
      </c>
      <c r="Q17" s="38">
        <v>1.1197968554000002</v>
      </c>
      <c r="R17" s="39">
        <v>1.9349516000000001E-3</v>
      </c>
    </row>
    <row r="18" spans="1:18" ht="15.75" x14ac:dyDescent="0.25">
      <c r="A18" s="3" t="s">
        <v>1</v>
      </c>
      <c r="M18" s="51" t="s">
        <v>32</v>
      </c>
      <c r="N18" s="52">
        <v>623</v>
      </c>
      <c r="O18" s="51" t="s">
        <v>29</v>
      </c>
      <c r="P18" s="52">
        <v>5336</v>
      </c>
      <c r="Q18" s="34">
        <v>1.1403282937000001</v>
      </c>
      <c r="R18" s="35">
        <v>1.9349516000000001E-3</v>
      </c>
    </row>
    <row r="19" spans="1:18" ht="16.5" thickBot="1" x14ac:dyDescent="0.3">
      <c r="A19" s="2"/>
      <c r="G19" s="12" t="s">
        <v>10</v>
      </c>
      <c r="M19" s="51" t="s">
        <v>32</v>
      </c>
      <c r="N19" s="52">
        <v>624</v>
      </c>
      <c r="O19" s="51" t="s">
        <v>29</v>
      </c>
      <c r="P19" s="52">
        <v>5346</v>
      </c>
      <c r="Q19" s="38">
        <v>1.1861481636</v>
      </c>
      <c r="R19" s="39">
        <v>2.2996229000000002E-3</v>
      </c>
    </row>
    <row r="20" spans="1:18" ht="15.75" thickBot="1" x14ac:dyDescent="0.25">
      <c r="A20" s="2"/>
      <c r="B20" s="1" t="s">
        <v>5</v>
      </c>
      <c r="D20" s="29">
        <f>Q47</f>
        <v>1.261682792</v>
      </c>
      <c r="E20" s="1" t="s">
        <v>9</v>
      </c>
      <c r="G20" s="10">
        <f>I15</f>
        <v>3750</v>
      </c>
      <c r="H20" s="13" t="s">
        <v>11</v>
      </c>
      <c r="I20" s="14">
        <f>ROUND(G20*D20,2)</f>
        <v>4731.3100000000004</v>
      </c>
      <c r="J20" s="14"/>
      <c r="K20" s="14"/>
      <c r="L20" s="14"/>
      <c r="M20" s="51" t="s">
        <v>33</v>
      </c>
      <c r="N20" s="52">
        <v>622</v>
      </c>
      <c r="O20" s="51" t="s">
        <v>34</v>
      </c>
      <c r="P20" s="52">
        <v>5725</v>
      </c>
      <c r="Q20" s="34">
        <v>1.4706540098000001</v>
      </c>
      <c r="R20" s="35">
        <v>2.2356952999999999E-3</v>
      </c>
    </row>
    <row r="21" spans="1:18" x14ac:dyDescent="0.2">
      <c r="A21" s="2"/>
      <c r="D21" s="6"/>
      <c r="G21" s="10"/>
      <c r="H21" s="10"/>
      <c r="I21" s="14"/>
      <c r="J21" s="14"/>
      <c r="K21" s="14"/>
      <c r="L21" s="14"/>
      <c r="M21" s="51" t="s">
        <v>33</v>
      </c>
      <c r="N21" s="52">
        <v>622</v>
      </c>
      <c r="O21" s="51" t="s">
        <v>29</v>
      </c>
      <c r="P21" s="52">
        <v>5726</v>
      </c>
      <c r="Q21" s="36">
        <v>1.4706540098000001</v>
      </c>
      <c r="R21" s="37">
        <v>2.2356952999999999E-3</v>
      </c>
    </row>
    <row r="22" spans="1:18" x14ac:dyDescent="0.2">
      <c r="A22" s="2"/>
      <c r="D22" s="6"/>
      <c r="G22" s="10"/>
      <c r="H22" s="10"/>
      <c r="I22" s="14"/>
      <c r="J22" s="14"/>
      <c r="K22" s="14"/>
      <c r="L22" s="14"/>
      <c r="M22" s="51" t="s">
        <v>33</v>
      </c>
      <c r="N22" s="52">
        <v>622</v>
      </c>
      <c r="O22" s="51" t="s">
        <v>35</v>
      </c>
      <c r="P22" s="52">
        <v>5729</v>
      </c>
      <c r="Q22" s="36">
        <v>1.4489482215</v>
      </c>
      <c r="R22" s="37">
        <v>2.2356952999999999E-3</v>
      </c>
    </row>
    <row r="23" spans="1:18" ht="15.75" x14ac:dyDescent="0.25">
      <c r="A23" s="3" t="s">
        <v>2</v>
      </c>
      <c r="I23" s="14"/>
      <c r="J23" s="14"/>
      <c r="K23" s="14"/>
      <c r="L23" s="14"/>
      <c r="M23" s="51" t="s">
        <v>33</v>
      </c>
      <c r="N23" s="52">
        <v>623</v>
      </c>
      <c r="O23" s="51"/>
      <c r="P23" s="52">
        <v>5730</v>
      </c>
      <c r="Q23" s="36">
        <v>1.2856435273</v>
      </c>
      <c r="R23" s="37">
        <v>2.0116734E-3</v>
      </c>
    </row>
    <row r="24" spans="1:18" ht="16.5" thickBot="1" x14ac:dyDescent="0.3">
      <c r="A24" s="2"/>
      <c r="F24" s="15" t="s">
        <v>54</v>
      </c>
      <c r="G24" s="15"/>
      <c r="H24" s="15"/>
      <c r="I24" s="14"/>
      <c r="J24" s="14"/>
      <c r="K24" s="14"/>
      <c r="L24" s="14"/>
      <c r="M24" s="51" t="s">
        <v>33</v>
      </c>
      <c r="N24" s="52">
        <v>623</v>
      </c>
      <c r="O24" s="51" t="s">
        <v>26</v>
      </c>
      <c r="P24" s="52">
        <v>5731</v>
      </c>
      <c r="Q24" s="36">
        <v>1.3066053636999999</v>
      </c>
      <c r="R24" s="37">
        <v>2.0116734E-3</v>
      </c>
    </row>
    <row r="25" spans="1:18" ht="15.75" thickBot="1" x14ac:dyDescent="0.25">
      <c r="A25" s="2"/>
      <c r="B25" s="1" t="s">
        <v>6</v>
      </c>
      <c r="D25" s="30">
        <f>R47</f>
        <v>2.0711861840000002E-3</v>
      </c>
      <c r="E25" s="1" t="s">
        <v>9</v>
      </c>
      <c r="G25" s="10">
        <f>I8*0.75</f>
        <v>375000</v>
      </c>
      <c r="H25" s="13" t="s">
        <v>11</v>
      </c>
      <c r="I25" s="14">
        <f>ROUND(G25*D25,2)</f>
        <v>776.69</v>
      </c>
      <c r="J25" s="14"/>
      <c r="K25" s="14"/>
      <c r="L25" s="14"/>
      <c r="M25" s="51" t="s">
        <v>33</v>
      </c>
      <c r="N25" s="52">
        <v>623</v>
      </c>
      <c r="O25" s="51" t="s">
        <v>29</v>
      </c>
      <c r="P25" s="52">
        <v>5736</v>
      </c>
      <c r="Q25" s="36">
        <v>1.3237744006000001</v>
      </c>
      <c r="R25" s="37">
        <v>2.0116734E-3</v>
      </c>
    </row>
    <row r="26" spans="1:18" ht="16.5" thickBot="1" x14ac:dyDescent="0.3">
      <c r="A26" s="3"/>
      <c r="I26" s="14"/>
      <c r="J26" s="14"/>
      <c r="K26" s="14"/>
      <c r="L26" s="14"/>
      <c r="M26" s="51" t="s">
        <v>33</v>
      </c>
      <c r="N26" s="52">
        <v>624</v>
      </c>
      <c r="O26" s="51" t="s">
        <v>29</v>
      </c>
      <c r="P26" s="52">
        <v>5746</v>
      </c>
      <c r="Q26" s="38">
        <v>1.3695942704999999</v>
      </c>
      <c r="R26" s="39">
        <v>2.3763447000000001E-3</v>
      </c>
    </row>
    <row r="27" spans="1:18" x14ac:dyDescent="0.2">
      <c r="A27" s="2"/>
      <c r="I27" s="14"/>
      <c r="J27" s="14"/>
      <c r="K27" s="14"/>
      <c r="L27" s="14"/>
      <c r="M27" s="51" t="s">
        <v>36</v>
      </c>
      <c r="N27" s="52">
        <v>621</v>
      </c>
      <c r="O27" s="51" t="s">
        <v>22</v>
      </c>
      <c r="P27" s="52">
        <v>5917</v>
      </c>
      <c r="Q27" s="34">
        <v>1.2769215524000002</v>
      </c>
      <c r="R27" s="35">
        <v>2.2783600840000002E-3</v>
      </c>
    </row>
    <row r="28" spans="1:18" ht="15.75" x14ac:dyDescent="0.25">
      <c r="A28" s="3" t="s">
        <v>3</v>
      </c>
      <c r="M28" s="51" t="s">
        <v>37</v>
      </c>
      <c r="N28" s="52">
        <v>621</v>
      </c>
      <c r="O28" s="51" t="s">
        <v>38</v>
      </c>
      <c r="P28" s="52">
        <v>6308</v>
      </c>
      <c r="Q28" s="36">
        <v>1.3319159280999999</v>
      </c>
      <c r="R28" s="37">
        <v>2.0711861840000002E-3</v>
      </c>
    </row>
    <row r="29" spans="1:18" x14ac:dyDescent="0.2">
      <c r="A29" s="2"/>
      <c r="M29" s="51" t="s">
        <v>37</v>
      </c>
      <c r="N29" s="52">
        <v>621</v>
      </c>
      <c r="O29" s="51" t="s">
        <v>22</v>
      </c>
      <c r="P29" s="52">
        <v>6317</v>
      </c>
      <c r="Q29" s="36">
        <v>1.2654993760000002</v>
      </c>
      <c r="R29" s="37">
        <v>2.0711861840000002E-3</v>
      </c>
    </row>
    <row r="30" spans="1:18" x14ac:dyDescent="0.2">
      <c r="A30" s="2"/>
      <c r="B30" s="1" t="s">
        <v>7</v>
      </c>
      <c r="I30" s="14">
        <f>I20</f>
        <v>4731.3100000000004</v>
      </c>
      <c r="J30" s="14"/>
      <c r="K30" s="14"/>
      <c r="L30" s="14"/>
      <c r="M30" s="51" t="s">
        <v>37</v>
      </c>
      <c r="N30" s="52">
        <v>621</v>
      </c>
      <c r="O30" s="51" t="s">
        <v>39</v>
      </c>
      <c r="P30" s="52">
        <v>6318</v>
      </c>
      <c r="Q30" s="36">
        <v>1.3058010523000001</v>
      </c>
      <c r="R30" s="37">
        <v>2.0711861840000002E-3</v>
      </c>
    </row>
    <row r="31" spans="1:18" ht="15.75" thickBot="1" x14ac:dyDescent="0.25">
      <c r="A31" s="1" t="s">
        <v>4</v>
      </c>
      <c r="B31" s="1" t="s">
        <v>6</v>
      </c>
      <c r="I31" s="14">
        <f>I25</f>
        <v>776.69</v>
      </c>
      <c r="J31" s="14"/>
      <c r="K31" s="14"/>
      <c r="L31" s="14"/>
      <c r="M31" s="51" t="s">
        <v>37</v>
      </c>
      <c r="N31" s="52">
        <v>282</v>
      </c>
      <c r="O31" s="51" t="s">
        <v>22</v>
      </c>
      <c r="P31" s="52">
        <v>6387</v>
      </c>
      <c r="Q31" s="38">
        <v>1.3467287075000001</v>
      </c>
      <c r="R31" s="39">
        <v>2.8719000000000001E-3</v>
      </c>
    </row>
    <row r="32" spans="1:18" x14ac:dyDescent="0.2">
      <c r="A32" s="2"/>
      <c r="I32" s="16"/>
      <c r="J32" s="25"/>
      <c r="K32" s="25"/>
      <c r="L32" s="25"/>
      <c r="M32" s="51" t="s">
        <v>40</v>
      </c>
      <c r="N32" s="52">
        <v>621</v>
      </c>
      <c r="O32" s="51"/>
      <c r="P32" s="52">
        <v>6710</v>
      </c>
      <c r="Q32" s="34">
        <v>0.97774599160000009</v>
      </c>
      <c r="R32" s="35">
        <v>2.0711861840000002E-3</v>
      </c>
    </row>
    <row r="33" spans="1:18" ht="15.75" thickBot="1" x14ac:dyDescent="0.25">
      <c r="A33" s="2"/>
      <c r="I33" s="14"/>
      <c r="J33" s="14"/>
      <c r="K33" s="14"/>
      <c r="L33" s="14"/>
      <c r="M33" s="51" t="s">
        <v>40</v>
      </c>
      <c r="N33" s="52">
        <v>624</v>
      </c>
      <c r="O33" s="51"/>
      <c r="P33" s="52">
        <v>6740</v>
      </c>
      <c r="Q33" s="38">
        <v>0.95945881220000007</v>
      </c>
      <c r="R33" s="39">
        <v>2.2996229000000002E-3</v>
      </c>
    </row>
    <row r="34" spans="1:18" ht="16.5" thickBot="1" x14ac:dyDescent="0.3">
      <c r="A34" s="2"/>
      <c r="D34" s="3" t="s">
        <v>12</v>
      </c>
      <c r="I34" s="7">
        <f>SUM(I30:I31)</f>
        <v>5508</v>
      </c>
      <c r="J34" s="7"/>
      <c r="K34" s="7"/>
      <c r="L34" s="7"/>
      <c r="M34" s="51" t="s">
        <v>41</v>
      </c>
      <c r="N34" s="52">
        <v>622</v>
      </c>
      <c r="O34" s="51" t="s">
        <v>29</v>
      </c>
      <c r="P34" s="52">
        <v>6926</v>
      </c>
      <c r="Q34" s="34">
        <v>1.4462730824000001</v>
      </c>
      <c r="R34" s="35">
        <v>2.6910660999999998E-3</v>
      </c>
    </row>
    <row r="35" spans="1:18" ht="16.5" thickTop="1" thickBot="1" x14ac:dyDescent="0.25">
      <c r="A35" s="2"/>
      <c r="C35" s="2"/>
      <c r="D35" s="2"/>
      <c r="E35" s="2"/>
      <c r="F35" s="2"/>
      <c r="G35" s="2"/>
      <c r="H35" s="2"/>
      <c r="I35" s="5"/>
      <c r="J35" s="24"/>
      <c r="K35" s="24"/>
      <c r="L35" s="24"/>
      <c r="M35" s="51" t="s">
        <v>41</v>
      </c>
      <c r="N35" s="52">
        <v>622</v>
      </c>
      <c r="O35" s="51" t="s">
        <v>35</v>
      </c>
      <c r="P35" s="52">
        <v>6929</v>
      </c>
      <c r="Q35" s="38">
        <v>1.4245672941</v>
      </c>
      <c r="R35" s="39">
        <v>2.6910660999999998E-3</v>
      </c>
    </row>
    <row r="36" spans="1:18" ht="15.75" thickBot="1" x14ac:dyDescent="0.25">
      <c r="M36" s="51" t="s">
        <v>42</v>
      </c>
      <c r="N36" s="52">
        <v>621</v>
      </c>
      <c r="O36" s="51" t="s">
        <v>22</v>
      </c>
      <c r="P36" s="52">
        <v>7917</v>
      </c>
      <c r="Q36" s="34">
        <v>1.2826522101000002</v>
      </c>
      <c r="R36" s="35">
        <v>2.249344184E-3</v>
      </c>
    </row>
    <row r="37" spans="1:18" ht="15.75" x14ac:dyDescent="0.25">
      <c r="C37" s="69" t="s">
        <v>55</v>
      </c>
      <c r="D37" s="70"/>
      <c r="E37" s="70"/>
      <c r="F37" s="70"/>
      <c r="G37" s="70"/>
      <c r="H37" s="70"/>
      <c r="I37" s="70"/>
      <c r="J37" s="70"/>
      <c r="K37" s="71"/>
      <c r="M37" s="51" t="s">
        <v>42</v>
      </c>
      <c r="N37" s="52">
        <v>623</v>
      </c>
      <c r="O37" s="51" t="s">
        <v>29</v>
      </c>
      <c r="P37" s="52">
        <v>7936</v>
      </c>
      <c r="Q37" s="36">
        <v>1.2368230465000001</v>
      </c>
      <c r="R37" s="37">
        <v>2.1131095999999999E-3</v>
      </c>
    </row>
    <row r="38" spans="1:18" ht="15.75" x14ac:dyDescent="0.25">
      <c r="C38" s="72" t="s">
        <v>56</v>
      </c>
      <c r="D38" s="73"/>
      <c r="E38" s="73"/>
      <c r="F38" s="73"/>
      <c r="G38" s="73"/>
      <c r="H38" s="73"/>
      <c r="I38" s="73"/>
      <c r="J38" s="73"/>
      <c r="K38" s="74"/>
      <c r="M38" s="51" t="s">
        <v>42</v>
      </c>
      <c r="N38" s="52">
        <v>623</v>
      </c>
      <c r="O38" s="51" t="s">
        <v>26</v>
      </c>
      <c r="P38" s="52">
        <v>7931</v>
      </c>
      <c r="Q38" s="34">
        <v>1.2196540096000001</v>
      </c>
      <c r="R38" s="35">
        <v>2.1131095999999999E-3</v>
      </c>
    </row>
    <row r="39" spans="1:18" ht="16.5" customHeight="1" thickBot="1" x14ac:dyDescent="0.3">
      <c r="C39" s="72" t="s">
        <v>57</v>
      </c>
      <c r="D39" s="73"/>
      <c r="E39" s="73"/>
      <c r="F39" s="73"/>
      <c r="G39" s="73"/>
      <c r="H39" s="73"/>
      <c r="I39" s="73"/>
      <c r="J39" s="73"/>
      <c r="K39" s="74"/>
      <c r="M39" s="51" t="s">
        <v>42</v>
      </c>
      <c r="N39" s="52">
        <v>623</v>
      </c>
      <c r="O39" s="51" t="s">
        <v>22</v>
      </c>
      <c r="P39" s="52">
        <v>7937</v>
      </c>
      <c r="Q39" s="38">
        <v>1.2185451608000002</v>
      </c>
      <c r="R39" s="39">
        <v>2.1131095999999999E-3</v>
      </c>
    </row>
    <row r="40" spans="1:18" ht="16.5" customHeight="1" thickBot="1" x14ac:dyDescent="0.3">
      <c r="C40" s="63" t="s">
        <v>58</v>
      </c>
      <c r="D40" s="64"/>
      <c r="E40" s="64"/>
      <c r="F40" s="64"/>
      <c r="G40" s="64"/>
      <c r="H40" s="64"/>
      <c r="I40" s="64"/>
      <c r="J40" s="64"/>
      <c r="K40" s="65"/>
      <c r="L40" s="8"/>
      <c r="M40" s="51" t="s">
        <v>43</v>
      </c>
      <c r="N40" s="52">
        <v>282</v>
      </c>
      <c r="O40" s="51" t="s">
        <v>22</v>
      </c>
      <c r="P40" s="52">
        <v>8187</v>
      </c>
      <c r="Q40" s="53">
        <v>1.6742574394</v>
      </c>
      <c r="R40" s="54">
        <v>2.8719000000000001E-3</v>
      </c>
    </row>
    <row r="41" spans="1:18" ht="15.75" customHeight="1" x14ac:dyDescent="0.2">
      <c r="M41" s="55" t="s">
        <v>44</v>
      </c>
      <c r="N41" s="56">
        <v>625</v>
      </c>
      <c r="O41" s="55" t="s">
        <v>26</v>
      </c>
      <c r="P41" s="57">
        <v>151</v>
      </c>
      <c r="Q41" s="42">
        <v>1.4555267112529999</v>
      </c>
      <c r="R41" s="43">
        <v>1.3670093000000001E-3</v>
      </c>
    </row>
    <row r="42" spans="1:18" ht="16.5" customHeight="1" x14ac:dyDescent="0.2">
      <c r="M42" s="51" t="s">
        <v>44</v>
      </c>
      <c r="N42" s="52">
        <v>625</v>
      </c>
      <c r="O42" s="51" t="s">
        <v>31</v>
      </c>
      <c r="P42" s="52">
        <v>152</v>
      </c>
      <c r="Q42" s="36">
        <v>1.4547124240530001</v>
      </c>
      <c r="R42" s="37">
        <v>1.3670093000000001E-3</v>
      </c>
    </row>
    <row r="43" spans="1:18" x14ac:dyDescent="0.2">
      <c r="M43" s="51" t="s">
        <v>44</v>
      </c>
      <c r="N43" s="52">
        <v>625</v>
      </c>
      <c r="O43" s="51" t="s">
        <v>45</v>
      </c>
      <c r="P43" s="52">
        <v>154</v>
      </c>
      <c r="Q43" s="36">
        <v>1.4345649589530001</v>
      </c>
      <c r="R43" s="37">
        <v>1.3670093000000001E-3</v>
      </c>
    </row>
    <row r="44" spans="1:18" x14ac:dyDescent="0.2">
      <c r="M44" s="51" t="s">
        <v>44</v>
      </c>
      <c r="N44" s="52">
        <v>625</v>
      </c>
      <c r="O44" s="51" t="s">
        <v>34</v>
      </c>
      <c r="P44" s="52">
        <v>155</v>
      </c>
      <c r="Q44" s="36">
        <v>1.4717981888530001</v>
      </c>
      <c r="R44" s="37">
        <v>1.3670093000000001E-3</v>
      </c>
    </row>
    <row r="45" spans="1:18" x14ac:dyDescent="0.2">
      <c r="M45" s="51" t="s">
        <v>44</v>
      </c>
      <c r="N45" s="52">
        <v>625</v>
      </c>
      <c r="O45" s="51" t="s">
        <v>29</v>
      </c>
      <c r="P45" s="52">
        <v>156</v>
      </c>
      <c r="Q45" s="36">
        <v>1.472315441653</v>
      </c>
      <c r="R45" s="37">
        <v>1.3670093000000001E-3</v>
      </c>
    </row>
    <row r="46" spans="1:18" ht="15.75" thickBot="1" x14ac:dyDescent="0.25">
      <c r="M46" s="51" t="s">
        <v>46</v>
      </c>
      <c r="N46" s="52">
        <v>999</v>
      </c>
      <c r="O46" s="51" t="s">
        <v>45</v>
      </c>
      <c r="P46" s="52">
        <v>194</v>
      </c>
      <c r="Q46" s="38">
        <v>0.6023208404</v>
      </c>
      <c r="R46" s="39" t="s">
        <v>47</v>
      </c>
    </row>
    <row r="47" spans="1:18" x14ac:dyDescent="0.2">
      <c r="M47" s="58" t="s">
        <v>48</v>
      </c>
      <c r="N47" s="59">
        <v>621</v>
      </c>
      <c r="O47" s="58" t="s">
        <v>29</v>
      </c>
      <c r="P47" s="59">
        <v>8316</v>
      </c>
      <c r="Q47" s="44">
        <v>1.261682792</v>
      </c>
      <c r="R47" s="45">
        <v>2.0711861840000002E-3</v>
      </c>
    </row>
    <row r="48" spans="1:18" x14ac:dyDescent="0.2">
      <c r="M48" s="51" t="s">
        <v>48</v>
      </c>
      <c r="N48" s="52">
        <v>621</v>
      </c>
      <c r="O48" s="51" t="s">
        <v>22</v>
      </c>
      <c r="P48" s="52">
        <v>8317</v>
      </c>
      <c r="Q48" s="36">
        <v>1.2434049062999999</v>
      </c>
      <c r="R48" s="37">
        <v>2.0711861840000002E-3</v>
      </c>
    </row>
    <row r="49" spans="13:18" x14ac:dyDescent="0.2">
      <c r="M49" s="51" t="s">
        <v>48</v>
      </c>
      <c r="N49" s="52">
        <v>623</v>
      </c>
      <c r="O49" s="51" t="s">
        <v>29</v>
      </c>
      <c r="P49" s="52">
        <v>8336</v>
      </c>
      <c r="Q49" s="36">
        <v>1.1975757427</v>
      </c>
      <c r="R49" s="37">
        <v>1.9349516000000001E-3</v>
      </c>
    </row>
    <row r="50" spans="13:18" ht="15.75" thickBot="1" x14ac:dyDescent="0.25">
      <c r="M50" s="51" t="s">
        <v>48</v>
      </c>
      <c r="N50" s="52">
        <v>623</v>
      </c>
      <c r="O50" s="51" t="s">
        <v>22</v>
      </c>
      <c r="P50" s="52">
        <v>8337</v>
      </c>
      <c r="Q50" s="38">
        <v>1.1792978569999999</v>
      </c>
      <c r="R50" s="39">
        <v>1.9349516000000001E-3</v>
      </c>
    </row>
    <row r="51" spans="13:18" ht="15.75" thickBot="1" x14ac:dyDescent="0.25">
      <c r="M51" s="51" t="s">
        <v>49</v>
      </c>
      <c r="N51" s="52">
        <v>621</v>
      </c>
      <c r="O51" s="51" t="s">
        <v>22</v>
      </c>
      <c r="P51" s="52">
        <v>8517</v>
      </c>
      <c r="Q51" s="40">
        <v>1.4217681079</v>
      </c>
      <c r="R51" s="41">
        <v>2.0711861840000002E-3</v>
      </c>
    </row>
    <row r="52" spans="13:18" x14ac:dyDescent="0.2">
      <c r="M52" s="51" t="s">
        <v>50</v>
      </c>
      <c r="N52" s="52">
        <v>621</v>
      </c>
      <c r="O52" s="51"/>
      <c r="P52" s="52">
        <v>8910</v>
      </c>
      <c r="Q52" s="34">
        <v>1.1457229167</v>
      </c>
      <c r="R52" s="35">
        <v>2.0711861840000002E-3</v>
      </c>
    </row>
    <row r="53" spans="13:18" x14ac:dyDescent="0.2">
      <c r="M53" s="51" t="s">
        <v>50</v>
      </c>
      <c r="N53" s="52">
        <v>624</v>
      </c>
      <c r="O53" s="51"/>
      <c r="P53" s="52">
        <v>8940</v>
      </c>
      <c r="Q53" s="36">
        <v>1.1274357373000001</v>
      </c>
      <c r="R53" s="37">
        <v>2.2996229000000002E-3</v>
      </c>
    </row>
    <row r="54" spans="13:18" ht="15.75" thickBot="1" x14ac:dyDescent="0.25">
      <c r="M54" s="51" t="s">
        <v>50</v>
      </c>
      <c r="N54" s="52">
        <v>624</v>
      </c>
      <c r="O54" s="51" t="s">
        <v>29</v>
      </c>
      <c r="P54" s="52">
        <v>8946</v>
      </c>
      <c r="Q54" s="38">
        <v>1.1655666106</v>
      </c>
      <c r="R54" s="39">
        <v>2.2996229000000002E-3</v>
      </c>
    </row>
    <row r="55" spans="13:18" x14ac:dyDescent="0.2">
      <c r="M55" s="51" t="s">
        <v>51</v>
      </c>
      <c r="N55" s="52">
        <v>622</v>
      </c>
      <c r="O55" s="51" t="s">
        <v>35</v>
      </c>
      <c r="P55" s="52">
        <v>9329</v>
      </c>
      <c r="Q55" s="34">
        <v>1.166160778484586</v>
      </c>
      <c r="R55" s="35">
        <v>2.1589735E-3</v>
      </c>
    </row>
    <row r="56" spans="13:18" x14ac:dyDescent="0.2">
      <c r="M56" s="51" t="s">
        <v>51</v>
      </c>
      <c r="N56" s="52">
        <v>624</v>
      </c>
      <c r="O56" s="51"/>
      <c r="P56" s="52">
        <v>9340</v>
      </c>
      <c r="Q56" s="36">
        <v>1.0486759541845858</v>
      </c>
      <c r="R56" s="37">
        <v>2.2996229000000002E-3</v>
      </c>
    </row>
    <row r="57" spans="13:18" x14ac:dyDescent="0.2">
      <c r="M57" s="51" t="s">
        <v>51</v>
      </c>
      <c r="N57" s="52">
        <v>624</v>
      </c>
      <c r="O57" s="51" t="s">
        <v>29</v>
      </c>
      <c r="P57" s="52">
        <v>9346</v>
      </c>
      <c r="Q57" s="36">
        <v>1.0868068274845859</v>
      </c>
      <c r="R57" s="37">
        <v>2.2996229000000002E-3</v>
      </c>
    </row>
    <row r="58" spans="13:18" x14ac:dyDescent="0.2">
      <c r="M58" s="51" t="s">
        <v>51</v>
      </c>
      <c r="N58" s="52">
        <v>624</v>
      </c>
      <c r="O58" s="51" t="s">
        <v>22</v>
      </c>
      <c r="P58" s="52">
        <v>9347</v>
      </c>
      <c r="Q58" s="36">
        <v>1.0685289417845858</v>
      </c>
      <c r="R58" s="37">
        <v>2.2996229000000002E-3</v>
      </c>
    </row>
    <row r="59" spans="13:18" ht="15.75" thickBot="1" x14ac:dyDescent="0.25">
      <c r="M59" s="51" t="s">
        <v>51</v>
      </c>
      <c r="N59" s="52">
        <v>624</v>
      </c>
      <c r="O59" s="51" t="s">
        <v>35</v>
      </c>
      <c r="P59" s="52">
        <v>9349</v>
      </c>
      <c r="Q59" s="38">
        <v>1.0651010391845859</v>
      </c>
      <c r="R59" s="39">
        <v>2.2996229000000002E-3</v>
      </c>
    </row>
    <row r="60" spans="13:18" x14ac:dyDescent="0.2">
      <c r="M60" s="60" t="s">
        <v>52</v>
      </c>
      <c r="N60" s="61">
        <v>621</v>
      </c>
      <c r="O60" s="60" t="s">
        <v>22</v>
      </c>
      <c r="P60" s="61">
        <v>9717</v>
      </c>
      <c r="Q60" s="46">
        <v>1.1168853115000001</v>
      </c>
      <c r="R60" s="47">
        <v>2.0711861840000002E-3</v>
      </c>
    </row>
    <row r="61" spans="13:18" x14ac:dyDescent="0.2">
      <c r="M61" s="60" t="s">
        <v>52</v>
      </c>
      <c r="N61" s="61">
        <v>624</v>
      </c>
      <c r="O61" s="60"/>
      <c r="P61" s="61">
        <v>9740</v>
      </c>
      <c r="Q61" s="36">
        <v>1.0787451445000003</v>
      </c>
      <c r="R61" s="48">
        <v>2.2996229000000002E-3</v>
      </c>
    </row>
    <row r="62" spans="13:18" x14ac:dyDescent="0.2">
      <c r="M62" s="60" t="s">
        <v>52</v>
      </c>
      <c r="N62" s="61">
        <v>624</v>
      </c>
      <c r="O62" s="60" t="s">
        <v>29</v>
      </c>
      <c r="P62" s="61">
        <v>9746</v>
      </c>
      <c r="Q62" s="49">
        <v>1.1168760178000001</v>
      </c>
      <c r="R62" s="37">
        <v>2.2996229000000002E-3</v>
      </c>
    </row>
    <row r="63" spans="13:18" ht="15.75" thickBot="1" x14ac:dyDescent="0.25">
      <c r="M63" s="60" t="s">
        <v>52</v>
      </c>
      <c r="N63" s="61">
        <v>624</v>
      </c>
      <c r="O63" s="60" t="s">
        <v>22</v>
      </c>
      <c r="P63" s="61">
        <v>9747</v>
      </c>
      <c r="Q63" s="38">
        <v>1.0985981321000002</v>
      </c>
      <c r="R63" s="50">
        <v>2.2996229000000002E-3</v>
      </c>
    </row>
  </sheetData>
  <mergeCells count="6">
    <mergeCell ref="M2:R2"/>
    <mergeCell ref="C40:K40"/>
    <mergeCell ref="A2:J2"/>
    <mergeCell ref="C37:K37"/>
    <mergeCell ref="C38:K38"/>
    <mergeCell ref="C39:K39"/>
  </mergeCells>
  <phoneticPr fontId="0" type="noConversion"/>
  <printOptions horizontalCentered="1"/>
  <pageMargins left="0.25" right="0.25" top="0.5" bottom="0.5" header="0.25" footer="0.25"/>
  <pageSetup scale="72" orientation="portrait" r:id="rId1"/>
  <headerFooter alignWithMargins="0"/>
  <colBreaks count="1" manualBreakCount="1">
    <brk id="11" max="6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1</vt:lpstr>
      <vt:lpstr>Low Income APT</vt:lpstr>
      <vt:lpstr>'Low Income APT'!Print_Area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Jeanne.Vogt</dc:creator>
  <cp:keywords/>
  <dc:description/>
  <cp:lastModifiedBy>michael.hansen</cp:lastModifiedBy>
  <cp:lastPrinted>2013-10-29T18:42:50Z</cp:lastPrinted>
  <dcterms:created xsi:type="dcterms:W3CDTF">2003-10-29T19:41:21Z</dcterms:created>
  <dcterms:modified xsi:type="dcterms:W3CDTF">2017-02-24T16:14:42Z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-423033087</vt:i4>
  </property>
  <property fmtid="{D5CDD505-2E9C-101B-9397-08002B2CF9AE}" pid="3" name="_NewReviewCycle">
    <vt:lpwstr/>
  </property>
  <property fmtid="{D5CDD505-2E9C-101B-9397-08002B2CF9AE}" pid="4" name="_EmailSubject">
    <vt:lpwstr>web stuff</vt:lpwstr>
  </property>
  <property fmtid="{D5CDD505-2E9C-101B-9397-08002B2CF9AE}" pid="5" name="_AuthorEmail">
    <vt:lpwstr>Dick.Sivanich@CO.RAMSEY.MN.US</vt:lpwstr>
  </property>
  <property fmtid="{D5CDD505-2E9C-101B-9397-08002B2CF9AE}" pid="6" name="_AuthorEmailDisplayName">
    <vt:lpwstr>Sivanich, Dick</vt:lpwstr>
  </property>
</Properties>
</file>