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8\Web stuff 2018 final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71027"/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<sst xmlns="http://schemas.openxmlformats.org/spreadsheetml/2006/main" count="166" uniqueCount="81">
  <si>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</si>
  <si>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</si>
  <si>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</si>
  <si>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</si>
  <si>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</si>
  <si>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</si>
  <si>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</si>
  <si>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</si>
  <si>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</si>
  <si>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</si>
  <si>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</si>
  <si>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</si>
  <si>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</si>
  <si>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</si>
  <si>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</si>
  <si>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</si>
  <si>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</si>
  <si>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</si>
  <si>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</si>
  <si>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</si>
  <si>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</si>
  <si>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</si>
  <si>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</si>
  <si>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</si>
  <si>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</si>
  <si>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</si>
  <si>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</si>
  <si>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</si>
  <si>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</si>
  <si>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</si>
  <si>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</si>
  <si>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</si>
  <si>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</si>
  <si>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</si>
  <si>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</si>
  <si>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</si>
  <si>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</si>
  <si>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</si>
  <si>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</si>
  <si>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</si>
  <si>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</si>
  <si>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</si>
  <si>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</si>
  <si>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</si>
  <si>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</si>
  <si>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</si>
  <si>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</si>
  <si>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</si>
  <si>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</si>
  <si>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</si>
  <si>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</si>
  <si>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</si>
  <si>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</si>
  <si>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</si>
  <si>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</si>
  <si>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</si>
  <si>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</si>
  <si>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</si>
  <si>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</si>
  <si>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</si>
  <si>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</si>
  <si>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</si>
  <si>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</si>
  <si>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</si>
  <si>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</si>
  <si>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</si>
  <si>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</si>
  <si>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</si>
  <si>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</si>
  <si>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</si>
  <si>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</si>
  <si>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</si>
  <si>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</si>
  <si>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</si>
  <si>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</si>
  <si>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</si>
  <si>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</si>
  <si>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</si>
  <si>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</si>
  <si>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Example of a tax calculation for FINAL Taxes Payable in 2018 on PROPERTY in District Code 0151 (St. Paul - 625 (C)).</t>
  </si>
  <si>
    <t>FINAL PAY 2018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</si>
</sst>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="80" zoomScaleNormal="80" workbookViewId="0">
      <selection activeCell="S8" sqref="S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80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1.1620758951000001</v>
      </c>
      <c r="P4" s="67">
        <v>1.972451994E-3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1.1620758951000001</v>
      </c>
      <c r="P5" s="69">
        <v>1.972451994E-3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1.2213961036000001</v>
      </c>
      <c r="P6" s="71">
        <v>2.1951039000000002E-3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150000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1.2751817744</v>
      </c>
      <c r="P7" s="73">
        <v>1.972451994E-3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0.97443881209999994</v>
      </c>
      <c r="P8" s="67">
        <v>2.1951039000000002E-3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1.0225350220780001</v>
      </c>
      <c r="P9" s="71">
        <v>1.3466407999999999E-3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1.2922343259</v>
      </c>
      <c r="P10" s="67">
        <v>2.1951039000000002E-3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1.2838674967000001</v>
      </c>
      <c r="P11" s="71">
        <v>2.1951039000000002E-3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6660</v>
      </c>
      <c r="K12" s="64" t="s">
        <v>31</v>
      </c>
      <c r="L12" s="65">
        <v>624</v>
      </c>
      <c r="M12" s="64"/>
      <c r="N12" s="65">
        <v>3740</v>
      </c>
      <c r="O12" s="66">
        <v>1.2343116311999998</v>
      </c>
      <c r="P12" s="67">
        <v>2.2279877000000001E-3</v>
      </c>
    </row>
    <row r="13" spans="1:16" ht="15.75" thickBot="1" x14ac:dyDescent="0.25">
      <c r="A13" s="17"/>
      <c r="B13" s="18"/>
      <c r="G13" s="21">
        <f>G11-G12</f>
        <v>23740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1.2717686855999999</v>
      </c>
      <c r="P13" s="71">
        <v>2.2279877000000001E-3</v>
      </c>
    </row>
    <row r="14" spans="1:16" x14ac:dyDescent="0.2">
      <c r="A14" s="17"/>
      <c r="B14" s="18"/>
      <c r="D14" s="18" t="s">
        <v>14</v>
      </c>
      <c r="F14" s="25">
        <f>ROUND(G13/100,0)</f>
        <v>237</v>
      </c>
      <c r="G14" s="21"/>
      <c r="H14" s="28" t="s">
        <v>15</v>
      </c>
      <c r="I14" s="20">
        <f>ROUND(F14*100,0)</f>
        <v>23700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1.2736303915</v>
      </c>
      <c r="P14" s="67">
        <v>2.1951039000000002E-3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1.2633579819</v>
      </c>
      <c r="P15" s="69">
        <v>2.1951039000000002E-3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1.2652635623000001</v>
      </c>
      <c r="P16" s="71">
        <v>2.1951039000000002E-3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1.2519055076000001</v>
      </c>
      <c r="P17" s="67">
        <v>2.1951039000000002E-3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1.1448010569</v>
      </c>
      <c r="P18" s="71">
        <v>2.2279877000000001E-3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126300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1.4013087359</v>
      </c>
      <c r="P19" s="67">
        <v>2.0211717000000002E-3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1.4013087359</v>
      </c>
      <c r="P20" s="69">
        <v>2.0211717000000002E-3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1.3848654777</v>
      </c>
      <c r="P21" s="69">
        <v>2.0211717000000002E-3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1.4069211196999998</v>
      </c>
      <c r="P22" s="69">
        <v>2.2676374000000004E-3</v>
      </c>
    </row>
    <row r="23" spans="1:16" x14ac:dyDescent="0.2">
      <c r="A23" s="17"/>
      <c r="B23" s="1" t="s">
        <v>77</v>
      </c>
      <c r="I23" s="5">
        <f>IF(I19&lt;500001,I19*0.01,5000)</f>
        <v>1263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1.4335491028999998</v>
      </c>
      <c r="P23" s="69">
        <v>2.2676374000000004E-3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1.4443781740999999</v>
      </c>
      <c r="P24" s="69">
        <v>2.2676374000000004E-3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1.3372737234000001</v>
      </c>
      <c r="P25" s="71">
        <v>2.3005211999999999E-3</v>
      </c>
    </row>
    <row r="26" spans="1:16" ht="15.75" thickBot="1" x14ac:dyDescent="0.25">
      <c r="A26" s="17"/>
      <c r="D26" s="3" t="s">
        <v>7</v>
      </c>
      <c r="I26" s="5">
        <f>SUM(I23:I24)</f>
        <v>1263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1.2841749431</v>
      </c>
      <c r="P26" s="67">
        <v>2.2489293939999999E-3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1.3391399717000001</v>
      </c>
      <c r="P27" s="69">
        <v>1.972451994E-3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1.2777785144</v>
      </c>
      <c r="P28" s="69">
        <v>1.972451994E-3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1.3148498544</v>
      </c>
      <c r="P29" s="69">
        <v>1.972451994E-3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1.3687107036000001</v>
      </c>
      <c r="P30" s="71">
        <v>2.6468999999999998E-3</v>
      </c>
    </row>
    <row r="31" spans="1:16" ht="15.75" thickBot="1" x14ac:dyDescent="0.25">
      <c r="A31" s="17"/>
      <c r="B31" s="3" t="s">
        <v>4</v>
      </c>
      <c r="D31" s="31">
        <f>O40</f>
        <v>1.4982623894779998</v>
      </c>
      <c r="E31" s="3" t="s">
        <v>8</v>
      </c>
      <c r="G31" s="61">
        <f>I26</f>
        <v>1263</v>
      </c>
      <c r="H31" s="12" t="s">
        <v>9</v>
      </c>
      <c r="I31" s="13">
        <f>ROUND(G31*D31,2)</f>
        <v>1892.31</v>
      </c>
      <c r="J31" s="13"/>
      <c r="K31" s="64" t="s">
        <v>43</v>
      </c>
      <c r="L31" s="65">
        <v>621</v>
      </c>
      <c r="M31" s="64"/>
      <c r="N31" s="65">
        <v>6710</v>
      </c>
      <c r="O31" s="66">
        <v>0.99722103290000008</v>
      </c>
      <c r="P31" s="67">
        <v>1.972451994E-3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0.94943679069999998</v>
      </c>
      <c r="P32" s="71">
        <v>2.2279877000000001E-3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1.3954985562</v>
      </c>
      <c r="P33" s="67">
        <v>2.4510629000000003E-3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1.3790552979999999</v>
      </c>
      <c r="P34" s="71">
        <v>2.4510629000000003E-3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1.2885191608000002</v>
      </c>
      <c r="P35" s="67">
        <v>2.140986794E-3</v>
      </c>
    </row>
    <row r="36" spans="1:16" ht="15.75" thickBot="1" x14ac:dyDescent="0.25">
      <c r="A36" s="17"/>
      <c r="B36" s="3" t="s">
        <v>5</v>
      </c>
      <c r="D36" s="32">
        <f>P40</f>
        <v>1.3466407999999999E-3</v>
      </c>
      <c r="E36" s="3" t="s">
        <v>8</v>
      </c>
      <c r="G36" s="5">
        <f>I7</f>
        <v>150000</v>
      </c>
      <c r="H36" s="12" t="s">
        <v>9</v>
      </c>
      <c r="I36" s="13">
        <f>ROUND(G36*D36,2)</f>
        <v>202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1.3670352697000001</v>
      </c>
      <c r="P36" s="69">
        <v>2.3636387000000002E-3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1.3562061985</v>
      </c>
      <c r="P37" s="67">
        <v>2.3636387000000002E-3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1.3478393693000001</v>
      </c>
      <c r="P38" s="71">
        <v>2.3636387000000002E-3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1.6978339635999999</v>
      </c>
      <c r="P39" s="75">
        <v>2.6468999999999998E-3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1.4982623894779998</v>
      </c>
      <c r="P40" s="83">
        <v>1.3466407999999999E-3</v>
      </c>
    </row>
    <row r="41" spans="1:16" x14ac:dyDescent="0.2">
      <c r="A41" s="17"/>
      <c r="B41" s="3" t="s">
        <v>6</v>
      </c>
      <c r="I41" s="13">
        <f>I31</f>
        <v>1892.31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1.4879898140780001</v>
      </c>
      <c r="P41" s="69">
        <v>1.3466407999999999E-3</v>
      </c>
    </row>
    <row r="42" spans="1:16" x14ac:dyDescent="0.2">
      <c r="A42" s="3" t="s">
        <v>2</v>
      </c>
      <c r="B42" s="3" t="s">
        <v>5</v>
      </c>
      <c r="I42" s="13">
        <f>I36</f>
        <v>202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1.471634359978</v>
      </c>
      <c r="P42" s="69">
        <v>1.3466407999999999E-3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1.508280363778</v>
      </c>
      <c r="P43" s="69">
        <v>1.3466407999999999E-3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2094.31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1.508751925878</v>
      </c>
      <c r="P44" s="69">
        <v>1.3466407999999999E-3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0.58288916349999997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3011.24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1.2652967955000001</v>
      </c>
      <c r="P46" s="79">
        <v>1.972451994E-3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1.2461008951000001</v>
      </c>
      <c r="P47" s="69">
        <v>1.972451994E-3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916.92999999999984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1.324617004</v>
      </c>
      <c r="P48" s="69">
        <v>2.1951039000000002E-3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1.3054211036000001</v>
      </c>
      <c r="P49" s="71">
        <v>2.1951039000000002E-3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1.4486617744000001</v>
      </c>
      <c r="P50" s="73">
        <v>1.972451994E-3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1.1372146601999999</v>
      </c>
      <c r="P51" s="67">
        <v>1.972451994E-3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1.0894304179999998</v>
      </c>
      <c r="P52" s="69">
        <v>2.2279877000000001E-3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1.1268874724</v>
      </c>
      <c r="P53" s="71">
        <v>2.2279877000000001E-3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1.1163331391092366</v>
      </c>
      <c r="P54" s="67">
        <v>1.9486382000000002E-3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1.0312843304092365</v>
      </c>
      <c r="P55" s="69">
        <v>2.2279877000000001E-3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1.0687413848092366</v>
      </c>
      <c r="P56" s="69">
        <v>2.2279877000000001E-3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1.0495454844092367</v>
      </c>
      <c r="P57" s="69">
        <v>2.2279877000000001E-3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1.0522981266092366</v>
      </c>
      <c r="P58" s="71">
        <v>2.2279877000000001E-3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1.1229821738000001</v>
      </c>
      <c r="P59" s="87">
        <v>1.972451994E-3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1.0569367775999998</v>
      </c>
      <c r="P60" s="88">
        <v>2.2279877000000001E-3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1.094393832</v>
      </c>
      <c r="P61" s="69">
        <v>2.2279877000000001E-3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1.0751979316</v>
      </c>
      <c r="P62" s="90">
        <v>2.2279877000000001E-3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dick.sivanich</cp:lastModifiedBy>
  <cp:lastPrinted>2013-10-29T18:45:11Z</cp:lastPrinted>
  <dcterms:created xsi:type="dcterms:W3CDTF">2003-10-29T19:43:33Z</dcterms:created>
  <dcterms:modified xsi:type="dcterms:W3CDTF">2018-03-05T18:35:45Z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-1137219392</vt:i4>
  </property>
  <property fmtid="{D5CDD505-2E9C-101B-9397-08002B2CF9AE}" pid="3" name="_NewReviewCycle">
    <vt:lpwstr/>
  </property>
  <property fmtid="{D5CDD505-2E9C-101B-9397-08002B2CF9AE}" pid="4" name="_EmailSubject">
    <vt:lpwstr>Pay 2018 Final values etc for website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