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9\web stuff 2019 final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71027"/>
</workbook>
</file>

<file path=xl/calcChain.xml><?xml version="1.0" encoding="utf-8"?>
<calcChain xmlns="http://schemas.openxmlformats.org/spreadsheetml/2006/main">
  <c r="D31" i="2" l="1"/>
  <c r="D36" i="2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<sst xmlns="http://schemas.openxmlformats.org/spreadsheetml/2006/main" count="165" uniqueCount="80">
  <si>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</si>
  <si>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</si>
  <si>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</si>
  <si>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</si>
  <si>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</si>
  <si>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</si>
  <si>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</si>
  <si>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</si>
  <si>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</si>
  <si>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</si>
  <si>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</si>
  <si>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</si>
  <si>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</si>
  <si>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</si>
  <si>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</si>
  <si>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</si>
  <si>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</si>
  <si>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</si>
  <si>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</si>
  <si>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</si>
  <si>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</si>
  <si>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</si>
  <si>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</si>
  <si>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</si>
  <si>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</si>
  <si>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</si>
  <si>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</si>
  <si>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</si>
  <si>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</si>
  <si>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</si>
  <si>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</si>
  <si>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</si>
  <si>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</si>
  <si>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</si>
  <si>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</si>
  <si>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</si>
  <si>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</si>
  <si>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</si>
  <si>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</si>
  <si>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</si>
  <si>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</si>
  <si>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</si>
  <si>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</si>
  <si>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</si>
  <si>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</si>
  <si>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</si>
  <si>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</si>
  <si>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</si>
  <si>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</si>
  <si>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</si>
  <si>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</si>
  <si>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</si>
  <si>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</si>
  <si>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</si>
  <si>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</si>
  <si>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</si>
  <si>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</si>
  <si>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</si>
  <si>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</si>
  <si>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</si>
  <si>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</si>
  <si>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</si>
  <si>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</si>
  <si>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</si>
  <si>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</si>
  <si>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</si>
  <si>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</si>
  <si>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</si>
  <si>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</si>
  <si>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</si>
  <si>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</si>
  <si>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</si>
  <si>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</si>
  <si>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</si>
  <si>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</si>
  <si>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</si>
  <si>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</si>
  <si>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</si>
  <si>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FINAL PAY 2019 TAX RATES</t>
  </si>
  <si>
    <t>Example of a  tax calculation for FINAL Taxes Payable in 2019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</si>
</sst>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zoomScale="80" zoomScaleNormal="100" zoomScaleSheetLayoutView="8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5" t="s">
        <v>76</v>
      </c>
      <c r="B1" s="156"/>
      <c r="C1" s="156"/>
      <c r="D1" s="156"/>
      <c r="E1" s="156"/>
      <c r="F1" s="156"/>
      <c r="G1" s="156"/>
      <c r="H1" s="156"/>
      <c r="I1" s="157"/>
      <c r="J1" s="43"/>
      <c r="K1" s="154" t="s">
        <v>78</v>
      </c>
      <c r="L1" s="154"/>
      <c r="M1" s="154"/>
      <c r="N1" s="154"/>
      <c r="O1" s="154"/>
      <c r="P1" s="154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4" t="s">
        <v>74</v>
      </c>
      <c r="D3" s="164"/>
      <c r="E3" s="164"/>
      <c r="F3" s="164"/>
      <c r="G3" s="164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79</v>
      </c>
      <c r="B4" s="153"/>
      <c r="C4" s="153"/>
      <c r="D4" s="153"/>
      <c r="E4" s="153"/>
      <c r="F4" s="153"/>
      <c r="G4" s="153"/>
      <c r="H4" s="153"/>
      <c r="I4" s="153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1.1303001021000001</v>
      </c>
      <c r="P4" s="74">
        <v>1.8765230180000001E-3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1.1303001021000001</v>
      </c>
      <c r="P5" s="71">
        <v>1.8765230180000001E-3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1.1838623388</v>
      </c>
      <c r="P6" s="73">
        <v>2.2528741000000002E-3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180000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1.2428280621000001</v>
      </c>
      <c r="P7" s="81">
        <v>1.8765230180000001E-3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0.93547353080000006</v>
      </c>
      <c r="P8" s="79">
        <v>2.2528741000000002E-3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0.99255772006800014</v>
      </c>
      <c r="P9" s="78">
        <v>2.0753846000000002E-3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1.3090328331999999</v>
      </c>
      <c r="P10" s="85">
        <v>2.2528741000000002E-3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1.3018696011999999</v>
      </c>
      <c r="P11" s="84">
        <v>2.2528741000000002E-3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9360</v>
      </c>
      <c r="K12" s="38" t="s">
        <v>32</v>
      </c>
      <c r="L12" s="39">
        <v>624</v>
      </c>
      <c r="M12" s="38"/>
      <c r="N12" s="39">
        <v>3740</v>
      </c>
      <c r="O12" s="82">
        <v>1.2582473860999999</v>
      </c>
      <c r="P12" s="85">
        <v>2.3240462999999999E-3</v>
      </c>
    </row>
    <row r="13" spans="1:16" ht="16.5" thickBot="1" x14ac:dyDescent="0.3">
      <c r="A13" s="17"/>
      <c r="B13" s="18"/>
      <c r="G13" s="21">
        <f>G11-G12</f>
        <v>21040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1.2921150389</v>
      </c>
      <c r="P13" s="84">
        <v>2.3240462999999999E-3</v>
      </c>
    </row>
    <row r="14" spans="1:16" ht="15.75" x14ac:dyDescent="0.25">
      <c r="A14" s="17"/>
      <c r="B14" s="18"/>
      <c r="D14" s="18" t="s">
        <v>15</v>
      </c>
      <c r="F14" s="25">
        <f>ROUND(G13/100,0)</f>
        <v>210</v>
      </c>
      <c r="G14" s="21"/>
      <c r="H14" s="28" t="s">
        <v>16</v>
      </c>
      <c r="I14" s="20">
        <f>ROUND(F14*100,0)</f>
        <v>21000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1.2289444763999999</v>
      </c>
      <c r="P14" s="91">
        <v>2.2528741000000002E-3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1.2196707558</v>
      </c>
      <c r="P15" s="88">
        <v>2.2528741000000002E-3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1.2217812444</v>
      </c>
      <c r="P16" s="90">
        <v>2.2528741000000002E-3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1.2049056119000001</v>
      </c>
      <c r="P17" s="91">
        <v>2.2528741000000002E-3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1.1488517332000001</v>
      </c>
      <c r="P18" s="90">
        <v>2.3240462999999999E-3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159000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1.3640580896000003</v>
      </c>
      <c r="P19" s="97">
        <v>1.9350646000000002E-3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1.3640580896000003</v>
      </c>
      <c r="P20" s="94">
        <v>1.9350646000000002E-3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1.3667119050000003</v>
      </c>
      <c r="P21" s="94">
        <v>1.9350646000000002E-3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1.3566632849</v>
      </c>
      <c r="P22" s="94">
        <v>2.3185516000000001E-3</v>
      </c>
    </row>
    <row r="23" spans="1:16" ht="15.75" x14ac:dyDescent="0.25">
      <c r="A23" s="17"/>
      <c r="B23" s="3" t="s">
        <v>3</v>
      </c>
      <c r="I23" s="5">
        <f>IF(I19&lt;500001,I19*0.01,5000)</f>
        <v>1590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1.3824080415</v>
      </c>
      <c r="P23" s="94">
        <v>2.3185516000000001E-3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1.3905309377000001</v>
      </c>
      <c r="P24" s="94">
        <v>2.3185516000000001E-3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1.3344770590000001</v>
      </c>
      <c r="P25" s="96">
        <v>2.3897237999999997E-3</v>
      </c>
    </row>
    <row r="26" spans="1:16" ht="16.5" thickBot="1" x14ac:dyDescent="0.3">
      <c r="A26" s="17"/>
      <c r="D26" s="3" t="s">
        <v>8</v>
      </c>
      <c r="I26" s="5">
        <f>SUM(I23:I24)</f>
        <v>1590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1.2548429008000002</v>
      </c>
      <c r="P26" s="103">
        <v>2.1423952180000001E-3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1.303572932</v>
      </c>
      <c r="P27" s="100">
        <v>1.8765230180000001E-3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1.2453824179000001</v>
      </c>
      <c r="P28" s="100">
        <v>1.8765230180000001E-3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1.2806390831000001</v>
      </c>
      <c r="P29" s="100">
        <v>1.8765230180000001E-3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1.3422184709</v>
      </c>
      <c r="P30" s="102">
        <v>2.4770999999999999E-3</v>
      </c>
    </row>
    <row r="31" spans="1:16" ht="16.5" thickBot="1" x14ac:dyDescent="0.3">
      <c r="A31" s="17"/>
      <c r="B31" s="3" t="s">
        <v>5</v>
      </c>
      <c r="D31" s="31">
        <f>O40</f>
        <v>1.473303911368</v>
      </c>
      <c r="E31" s="3" t="s">
        <v>9</v>
      </c>
      <c r="G31" s="66">
        <f>I26</f>
        <v>1590</v>
      </c>
      <c r="H31" s="12" t="s">
        <v>10</v>
      </c>
      <c r="I31" s="13">
        <f>ROUND(G31*D31,2)</f>
        <v>2342.5500000000002</v>
      </c>
      <c r="J31" s="13"/>
      <c r="K31" s="38" t="s">
        <v>44</v>
      </c>
      <c r="L31" s="39">
        <v>621</v>
      </c>
      <c r="M31" s="38"/>
      <c r="N31" s="39">
        <v>6710</v>
      </c>
      <c r="O31" s="104">
        <v>0.96869242259999999</v>
      </c>
      <c r="P31" s="107">
        <v>1.8765230180000001E-3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0.96620078060000014</v>
      </c>
      <c r="P32" s="106">
        <v>2.3240462999999999E-3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1.3790184264000001</v>
      </c>
      <c r="P33" s="107">
        <v>2.3406528000000002E-3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1.3816722418</v>
      </c>
      <c r="P34" s="106">
        <v>2.3406528000000002E-3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1.2489658219000002</v>
      </c>
      <c r="P35" s="111">
        <v>2.0338973180000003E-3</v>
      </c>
    </row>
    <row r="36" spans="1:16" ht="16.5" thickBot="1" x14ac:dyDescent="0.3">
      <c r="A36" s="17"/>
      <c r="B36" s="3" t="s">
        <v>6</v>
      </c>
      <c r="D36" s="32">
        <f>P40</f>
        <v>2.0753846000000002E-3</v>
      </c>
      <c r="E36" s="3" t="s">
        <v>9</v>
      </c>
      <c r="G36" s="5">
        <f>I7</f>
        <v>180000</v>
      </c>
      <c r="H36" s="12" t="s">
        <v>10</v>
      </c>
      <c r="I36" s="13">
        <f>ROUND(G36*D36,2)</f>
        <v>373.57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1.3178141868000002</v>
      </c>
      <c r="P36" s="137">
        <v>2.4102484000000004E-3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1.3096912906</v>
      </c>
      <c r="P37" s="111">
        <v>2.4102484000000004E-3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1.3025280586000001</v>
      </c>
      <c r="P38" s="110">
        <v>2.4102484000000004E-3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1.6737841150999997</v>
      </c>
      <c r="P39" s="148">
        <v>2.4770999999999999E-3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1.473303911368</v>
      </c>
      <c r="P40" s="146">
        <v>2.0753846000000002E-3</v>
      </c>
    </row>
    <row r="41" spans="1:16" ht="15.75" x14ac:dyDescent="0.25">
      <c r="A41" s="17"/>
      <c r="B41" s="3" t="s">
        <v>7</v>
      </c>
      <c r="I41" s="13">
        <f>I31</f>
        <v>2342.5500000000002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1.4640310615679997</v>
      </c>
      <c r="P41" s="113">
        <v>2.0753846000000002E-3</v>
      </c>
    </row>
    <row r="42" spans="1:16" ht="15.75" x14ac:dyDescent="0.25">
      <c r="A42" s="3" t="s">
        <v>2</v>
      </c>
      <c r="B42" s="3" t="s">
        <v>6</v>
      </c>
      <c r="I42" s="13">
        <f>I36</f>
        <v>373.57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1.4475591504679999</v>
      </c>
      <c r="P42" s="113">
        <v>2.0753846000000002E-3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1.480757693268</v>
      </c>
      <c r="P43" s="113">
        <v>2.0753846000000002E-3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2716.1200000000003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1.481183701168</v>
      </c>
      <c r="P44" s="113">
        <v>2.0753846000000002E-3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0.57327931200000004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3025.51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1.2255850274</v>
      </c>
      <c r="P46" s="121">
        <v>1.8765230180000001E-3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1.2102988992000001</v>
      </c>
      <c r="P47" s="118">
        <v>1.8765230180000001E-3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309.38999999999987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1.2791472640999999</v>
      </c>
      <c r="P48" s="118">
        <v>2.2528741000000002E-3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1.2638611359</v>
      </c>
      <c r="P49" s="120">
        <v>2.2528741000000002E-3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1.3628680621000002</v>
      </c>
      <c r="P50" s="123">
        <v>1.8765230180000001E-3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1.0974386508</v>
      </c>
      <c r="P51" s="129">
        <v>1.8765230180000001E-3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1.0949470088</v>
      </c>
      <c r="P52" s="126">
        <v>2.3240462999999999E-3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1.1288146616000001</v>
      </c>
      <c r="P53" s="128">
        <v>2.3240462999999999E-3</v>
      </c>
    </row>
    <row r="54" spans="1:16" ht="15.75" x14ac:dyDescent="0.25">
      <c r="A54" s="158" t="s">
        <v>71</v>
      </c>
      <c r="B54" s="159"/>
      <c r="C54" s="159"/>
      <c r="D54" s="159"/>
      <c r="E54" s="159"/>
      <c r="F54" s="159"/>
      <c r="G54" s="159"/>
      <c r="H54" s="159"/>
      <c r="I54" s="160"/>
      <c r="K54" s="38" t="s">
        <v>55</v>
      </c>
      <c r="L54" s="39">
        <v>622</v>
      </c>
      <c r="M54" s="38" t="s">
        <v>39</v>
      </c>
      <c r="N54" s="39">
        <v>9329</v>
      </c>
      <c r="O54" s="131">
        <v>1.1216815094457964</v>
      </c>
      <c r="P54" s="135">
        <v>1.8693871000000002E-3</v>
      </c>
    </row>
    <row r="55" spans="1:16" ht="15" customHeight="1" x14ac:dyDescent="0.25">
      <c r="A55" s="161" t="s">
        <v>72</v>
      </c>
      <c r="B55" s="162"/>
      <c r="C55" s="162"/>
      <c r="D55" s="162"/>
      <c r="E55" s="162"/>
      <c r="F55" s="162"/>
      <c r="G55" s="162"/>
      <c r="H55" s="162"/>
      <c r="I55" s="163"/>
      <c r="K55" s="38" t="s">
        <v>55</v>
      </c>
      <c r="L55" s="39">
        <v>624</v>
      </c>
      <c r="M55" s="38"/>
      <c r="N55" s="39">
        <v>9340</v>
      </c>
      <c r="O55" s="130">
        <v>1.0555790106457961</v>
      </c>
      <c r="P55" s="132">
        <v>2.3240462999999999E-3</v>
      </c>
    </row>
    <row r="56" spans="1:16" ht="15.75" x14ac:dyDescent="0.25">
      <c r="A56" s="161" t="s">
        <v>73</v>
      </c>
      <c r="B56" s="162"/>
      <c r="C56" s="162"/>
      <c r="D56" s="162"/>
      <c r="E56" s="162"/>
      <c r="F56" s="162"/>
      <c r="G56" s="162"/>
      <c r="H56" s="162"/>
      <c r="I56" s="163"/>
      <c r="K56" s="38" t="s">
        <v>55</v>
      </c>
      <c r="L56" s="39">
        <v>624</v>
      </c>
      <c r="M56" s="38" t="s">
        <v>33</v>
      </c>
      <c r="N56" s="39">
        <v>9346</v>
      </c>
      <c r="O56" s="130">
        <v>1.0894466634457962</v>
      </c>
      <c r="P56" s="132">
        <v>2.3240462999999999E-3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1.0741605352457961</v>
      </c>
      <c r="P57" s="132">
        <v>2.3240462999999999E-3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1.0921004788457962</v>
      </c>
      <c r="P58" s="134">
        <v>2.3240462999999999E-3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1.0919693239000001</v>
      </c>
      <c r="P59" s="140">
        <v>1.8765230180000001E-3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1.0708961573</v>
      </c>
      <c r="P60" s="142">
        <v>2.3240462999999999E-3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1.1047638101000001</v>
      </c>
      <c r="P61" s="137">
        <v>2.3240462999999999E-3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1.0894776819000001</v>
      </c>
      <c r="P62" s="143">
        <v>2.3240462999999999E-3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2015-03-05T19:52:47Z</cp:lastPrinted>
  <dcterms:created xsi:type="dcterms:W3CDTF">2003-10-29T19:43:33Z</dcterms:created>
  <dcterms:modified xsi:type="dcterms:W3CDTF">2019-02-21T19:11:43Z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-1261848702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