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2\Web Stuff\"/>
    </mc:Choice>
  </mc:AlternateContent>
  <xr:revisionPtr revIDLastSave="0" documentId="13_ncr:1_{21B5290C-AF23-49A7-9123-D545C60F6FA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3" i="3"/>
  <c r="I12" i="3"/>
  <c r="D25" i="3" l="1"/>
  <c r="D20" i="3"/>
  <c r="G20" i="3" l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<sst xmlns="http://schemas.openxmlformats.org/spreadsheetml/2006/main" count="148" uniqueCount="66">
  <si>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</si>
  <si>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</si>
  <si>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</si>
  <si>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</si>
  <si>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</si>
  <si>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</si>
  <si>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</si>
  <si>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</si>
  <si>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</si>
  <si>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</si>
  <si>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</si>
  <si>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</si>
  <si>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</si>
  <si>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</si>
  <si>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</si>
  <si>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</si>
  <si>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</si>
  <si>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</si>
  <si>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</si>
  <si>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</si>
  <si>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</si>
  <si>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</si>
  <si>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</si>
  <si>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</si>
  <si>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</si>
  <si>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</si>
  <si>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</si>
  <si>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</si>
  <si>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</si>
  <si>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</si>
  <si>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</si>
  <si>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</si>
  <si>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</si>
  <si>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</si>
  <si>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</si>
  <si>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</si>
  <si>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</si>
  <si>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</si>
  <si>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</si>
  <si>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</si>
  <si>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</si>
  <si>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</si>
  <si>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</si>
  <si>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</si>
  <si>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</si>
  <si>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</si>
  <si>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</si>
  <si>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</si>
  <si>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</si>
  <si>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</si>
  <si>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</si>
  <si>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</si>
  <si>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</si>
  <si>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</si>
  <si>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</si>
  <si>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</si>
  <si>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</si>
  <si>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</si>
  <si>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</si>
  <si>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</si>
  <si>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</si>
  <si>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in District Code 8316 (Shoreview - 621 (M)(NB))</t>
  </si>
  <si>
    <t>FINAL PAY 2022 TAX RATES</t>
  </si>
  <si>
    <t>Example of a tax calculation for FINAL taxes payable in 2022 on a Low Income APARTMENT (4D) PROPERTY</t>
  </si>
  <si>
    <t>.75% x first $174,000 of Estimated Market Value</t>
  </si>
  <si>
    <t>.25% x Estimated Market Value in excess of $174,000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</si>
</sst>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  <xf numFmtId="168" fontId="2" fillId="0" borderId="0" xfId="0" applyNumberFormat="1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9" zoomScaleNormal="100" workbookViewId="0">
      <selection activeCell="C47" sqref="C47"/>
    </sheetView>
  </sheetViews>
  <sheetFormatPr defaultColWidth="9.69140625" defaultRowHeight="15.5" x14ac:dyDescent="0.35"/>
  <cols>
    <col min="1" max="16384" width="9.691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topLeftCell="A6" zoomScale="80" zoomScaleNormal="100" zoomScaleSheetLayoutView="80" workbookViewId="0">
      <selection activeCell="J14" sqref="J14"/>
    </sheetView>
  </sheetViews>
  <sheetFormatPr defaultColWidth="9.69140625" defaultRowHeight="15.5" x14ac:dyDescent="0.35"/>
  <cols>
    <col min="1" max="1" width="5.69140625" style="1" customWidth="1"/>
    <col min="2" max="2" width="9.69140625" style="1" customWidth="1"/>
    <col min="3" max="3" width="11.69140625" style="1" customWidth="1"/>
    <col min="4" max="4" width="12.69140625" style="1" customWidth="1"/>
    <col min="5" max="5" width="9.69140625" style="1" customWidth="1"/>
    <col min="6" max="6" width="5.69140625" style="1" customWidth="1"/>
    <col min="7" max="7" width="9.69140625" style="1" customWidth="1"/>
    <col min="8" max="8" width="5.69140625" style="1" customWidth="1"/>
    <col min="9" max="9" width="12.3828125" style="1" bestFit="1" customWidth="1"/>
    <col min="10" max="10" width="12.3046875" style="1" customWidth="1"/>
    <col min="11" max="11" width="0.765625" style="1" customWidth="1"/>
    <col min="12" max="12" width="1.69140625" style="1" customWidth="1"/>
    <col min="13" max="13" width="22" style="22" customWidth="1"/>
    <col min="14" max="14" width="6.84375" style="22" customWidth="1"/>
    <col min="15" max="15" width="7.4609375" style="22" customWidth="1"/>
    <col min="16" max="16" width="7.23046875" style="22" customWidth="1"/>
    <col min="17" max="17" width="15.84375" style="22" customWidth="1"/>
    <col min="18" max="18" width="16.53515625" style="22" customWidth="1"/>
    <col min="19" max="16384" width="9.69140625" style="1"/>
  </cols>
  <sheetData>
    <row r="1" spans="1:18" ht="21.5" thickBot="1" x14ac:dyDescent="0.55000000000000004">
      <c r="M1" s="61" t="s">
        <v>62</v>
      </c>
      <c r="N1" s="61"/>
      <c r="O1" s="61"/>
      <c r="P1" s="61"/>
      <c r="Q1" s="61"/>
      <c r="R1" s="61"/>
    </row>
    <row r="2" spans="1:18" ht="23.5" thickBot="1" x14ac:dyDescent="0.55000000000000004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7"/>
      <c r="K2" s="31"/>
      <c r="L2" s="31"/>
      <c r="M2" s="16"/>
      <c r="N2" s="17"/>
      <c r="O2" s="17"/>
      <c r="P2" s="17"/>
      <c r="Q2" s="18" t="s">
        <v>13</v>
      </c>
      <c r="R2" s="18" t="s">
        <v>14</v>
      </c>
    </row>
    <row r="3" spans="1:18" ht="29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9" t="s">
        <v>15</v>
      </c>
      <c r="N3" s="20" t="s">
        <v>16</v>
      </c>
      <c r="O3" s="20" t="s">
        <v>17</v>
      </c>
      <c r="P3" s="20" t="s">
        <v>18</v>
      </c>
      <c r="Q3" s="21" t="s">
        <v>19</v>
      </c>
      <c r="R3" s="21" t="s">
        <v>20</v>
      </c>
    </row>
    <row r="4" spans="1:18" x14ac:dyDescent="0.35">
      <c r="A4" s="2"/>
      <c r="D4" s="30" t="s">
        <v>59</v>
      </c>
      <c r="E4" s="30"/>
      <c r="F4" s="30"/>
      <c r="G4" s="30"/>
      <c r="H4" s="30"/>
      <c r="M4" s="50" t="s">
        <v>21</v>
      </c>
      <c r="N4" s="51">
        <v>621</v>
      </c>
      <c r="O4" s="50" t="s">
        <v>22</v>
      </c>
      <c r="P4" s="51">
        <v>2517</v>
      </c>
      <c r="Q4" s="33">
        <v>1.0800120923000003</v>
      </c>
      <c r="R4" s="34">
        <v>2.5639617490000001E-3</v>
      </c>
    </row>
    <row r="5" spans="1:18" x14ac:dyDescent="0.35">
      <c r="A5" s="1" t="s">
        <v>63</v>
      </c>
      <c r="M5" s="50" t="s">
        <v>21</v>
      </c>
      <c r="N5" s="51">
        <v>621</v>
      </c>
      <c r="O5" s="50" t="s">
        <v>23</v>
      </c>
      <c r="P5" s="51">
        <v>2518</v>
      </c>
      <c r="Q5" s="35">
        <v>1.1027350895000001</v>
      </c>
      <c r="R5" s="36">
        <v>2.5639617490000001E-3</v>
      </c>
    </row>
    <row r="6" spans="1:18" ht="16" thickBot="1" x14ac:dyDescent="0.4">
      <c r="D6" s="1" t="s">
        <v>61</v>
      </c>
      <c r="M6" s="50" t="s">
        <v>21</v>
      </c>
      <c r="N6" s="51">
        <v>623</v>
      </c>
      <c r="O6" s="50" t="s">
        <v>22</v>
      </c>
      <c r="P6" s="51">
        <v>2537</v>
      </c>
      <c r="Q6" s="37">
        <v>1.1149509733000003</v>
      </c>
      <c r="R6" s="38">
        <v>2.6937417000000002E-3</v>
      </c>
    </row>
    <row r="7" spans="1:18" ht="16" thickBot="1" x14ac:dyDescent="0.4">
      <c r="M7" s="50" t="s">
        <v>24</v>
      </c>
      <c r="N7" s="51">
        <v>621</v>
      </c>
      <c r="O7" s="50" t="s">
        <v>22</v>
      </c>
      <c r="P7" s="51">
        <v>2917</v>
      </c>
      <c r="Q7" s="39">
        <v>1.1733374567000001</v>
      </c>
      <c r="R7" s="40">
        <v>2.5639617490000001E-3</v>
      </c>
    </row>
    <row r="8" spans="1:18" ht="20.5" thickBot="1" x14ac:dyDescent="0.45">
      <c r="D8" s="25" t="s">
        <v>53</v>
      </c>
      <c r="E8" s="22"/>
      <c r="F8" s="26"/>
      <c r="G8" s="26"/>
      <c r="I8" s="27">
        <v>1000000</v>
      </c>
      <c r="J8" s="32"/>
      <c r="K8" s="32"/>
      <c r="M8" s="50" t="s">
        <v>25</v>
      </c>
      <c r="N8" s="51">
        <v>623</v>
      </c>
      <c r="O8" s="50" t="s">
        <v>26</v>
      </c>
      <c r="P8" s="51">
        <v>3031</v>
      </c>
      <c r="Q8" s="33">
        <v>0.85898923180000009</v>
      </c>
      <c r="R8" s="34">
        <v>2.6937417000000002E-3</v>
      </c>
    </row>
    <row r="9" spans="1:18" ht="16" thickBot="1" x14ac:dyDescent="0.4">
      <c r="A9" s="2"/>
      <c r="M9" s="50" t="s">
        <v>25</v>
      </c>
      <c r="N9" s="51">
        <v>625</v>
      </c>
      <c r="O9" s="50" t="s">
        <v>26</v>
      </c>
      <c r="P9" s="51">
        <v>3051</v>
      </c>
      <c r="Q9" s="37">
        <v>0.94707499843700016</v>
      </c>
      <c r="R9" s="38">
        <v>1.8850398000000003E-3</v>
      </c>
    </row>
    <row r="10" spans="1:18" x14ac:dyDescent="0.35">
      <c r="A10" s="3" t="s">
        <v>0</v>
      </c>
      <c r="M10" s="50" t="s">
        <v>27</v>
      </c>
      <c r="N10" s="51">
        <v>623</v>
      </c>
      <c r="O10" s="50" t="s">
        <v>26</v>
      </c>
      <c r="P10" s="51">
        <v>3331</v>
      </c>
      <c r="Q10" s="33">
        <v>1.2469900394000002</v>
      </c>
      <c r="R10" s="34">
        <v>2.6937417000000002E-3</v>
      </c>
    </row>
    <row r="11" spans="1:18" ht="16" thickBot="1" x14ac:dyDescent="0.4">
      <c r="A11" s="2"/>
      <c r="M11" s="50" t="s">
        <v>27</v>
      </c>
      <c r="N11" s="51">
        <v>623</v>
      </c>
      <c r="O11" s="50" t="s">
        <v>22</v>
      </c>
      <c r="P11" s="51">
        <v>3337</v>
      </c>
      <c r="Q11" s="37">
        <v>1.2375171453000002</v>
      </c>
      <c r="R11" s="38">
        <v>2.6937417000000002E-3</v>
      </c>
    </row>
    <row r="12" spans="1:18" x14ac:dyDescent="0.35">
      <c r="A12" s="2"/>
      <c r="B12" s="1" t="s">
        <v>64</v>
      </c>
      <c r="I12" s="9">
        <f>IF(I8&gt;174000,1305,ROUND(I8*0.75%,0))</f>
        <v>1305</v>
      </c>
      <c r="J12" s="9"/>
      <c r="K12" s="9"/>
      <c r="L12" s="9"/>
      <c r="M12" s="50" t="s">
        <v>28</v>
      </c>
      <c r="N12" s="51">
        <v>624</v>
      </c>
      <c r="O12" s="50"/>
      <c r="P12" s="51">
        <v>3740</v>
      </c>
      <c r="Q12" s="33">
        <v>1.2913577257</v>
      </c>
      <c r="R12" s="34">
        <v>1.9261395000000001E-3</v>
      </c>
    </row>
    <row r="13" spans="1:18" ht="16" thickBot="1" x14ac:dyDescent="0.4">
      <c r="A13" s="2"/>
      <c r="B13" s="1" t="s">
        <v>65</v>
      </c>
      <c r="I13" s="74">
        <f>IF(I8&lt;=174000,0,ROUND((I8-174000)*0.25%,0))</f>
        <v>2065</v>
      </c>
      <c r="J13" s="10"/>
      <c r="K13" s="10"/>
      <c r="L13" s="10"/>
      <c r="M13" s="50" t="s">
        <v>28</v>
      </c>
      <c r="N13" s="51">
        <v>624</v>
      </c>
      <c r="O13" s="50" t="s">
        <v>29</v>
      </c>
      <c r="P13" s="51">
        <v>3746</v>
      </c>
      <c r="Q13" s="37">
        <v>1.3202867009000001</v>
      </c>
      <c r="R13" s="38">
        <v>1.9261395000000001E-3</v>
      </c>
    </row>
    <row r="14" spans="1:18" x14ac:dyDescent="0.35">
      <c r="A14" s="2"/>
      <c r="I14" s="4"/>
      <c r="J14" s="23"/>
      <c r="K14" s="23"/>
      <c r="L14" s="23"/>
      <c r="M14" s="50" t="s">
        <v>30</v>
      </c>
      <c r="N14" s="51">
        <v>623</v>
      </c>
      <c r="O14" s="50" t="s">
        <v>26</v>
      </c>
      <c r="P14" s="51">
        <v>4731</v>
      </c>
      <c r="Q14" s="33">
        <v>1.1549470967000002</v>
      </c>
      <c r="R14" s="34">
        <v>2.6937417000000002E-3</v>
      </c>
    </row>
    <row r="15" spans="1:18" ht="16" thickBot="1" x14ac:dyDescent="0.4">
      <c r="A15" s="2"/>
      <c r="D15" s="1" t="s">
        <v>8</v>
      </c>
      <c r="I15" s="9">
        <f>SUM(I12:I13)</f>
        <v>3370</v>
      </c>
      <c r="J15" s="9"/>
      <c r="K15" s="9"/>
      <c r="L15" s="9"/>
      <c r="M15" s="50" t="s">
        <v>30</v>
      </c>
      <c r="N15" s="51">
        <v>623</v>
      </c>
      <c r="O15" s="50" t="s">
        <v>31</v>
      </c>
      <c r="P15" s="51">
        <v>4732</v>
      </c>
      <c r="Q15" s="35">
        <v>1.1403329057000002</v>
      </c>
      <c r="R15" s="36">
        <v>2.6937417000000002E-3</v>
      </c>
    </row>
    <row r="16" spans="1:18" ht="16.5" thickTop="1" thickBot="1" x14ac:dyDescent="0.4">
      <c r="A16" s="2"/>
      <c r="I16" s="5"/>
      <c r="J16" s="23"/>
      <c r="K16" s="23"/>
      <c r="L16" s="23"/>
      <c r="M16" s="50" t="s">
        <v>30</v>
      </c>
      <c r="N16" s="51">
        <v>623</v>
      </c>
      <c r="O16" s="50" t="s">
        <v>22</v>
      </c>
      <c r="P16" s="51">
        <v>4737</v>
      </c>
      <c r="Q16" s="37">
        <v>1.1454742026000002</v>
      </c>
      <c r="R16" s="38">
        <v>2.6937417000000002E-3</v>
      </c>
    </row>
    <row r="17" spans="1:18" x14ac:dyDescent="0.35">
      <c r="A17" s="2"/>
      <c r="M17" s="50" t="s">
        <v>32</v>
      </c>
      <c r="N17" s="51">
        <v>623</v>
      </c>
      <c r="O17" s="50" t="s">
        <v>29</v>
      </c>
      <c r="P17" s="51">
        <v>5336</v>
      </c>
      <c r="Q17" s="33">
        <v>1.1156556874000003</v>
      </c>
      <c r="R17" s="34">
        <v>2.6937417000000002E-3</v>
      </c>
    </row>
    <row r="18" spans="1:18" ht="16" thickBot="1" x14ac:dyDescent="0.4">
      <c r="A18" s="3" t="s">
        <v>1</v>
      </c>
      <c r="M18" s="50" t="s">
        <v>32</v>
      </c>
      <c r="N18" s="51">
        <v>624</v>
      </c>
      <c r="O18" s="50" t="s">
        <v>29</v>
      </c>
      <c r="P18" s="51">
        <v>5346</v>
      </c>
      <c r="Q18" s="37">
        <v>1.1945668369000002</v>
      </c>
      <c r="R18" s="38">
        <v>1.9261395000000001E-3</v>
      </c>
    </row>
    <row r="19" spans="1:18" ht="16" thickBot="1" x14ac:dyDescent="0.4">
      <c r="A19" s="2"/>
      <c r="G19" s="11" t="s">
        <v>10</v>
      </c>
      <c r="M19" s="50" t="s">
        <v>33</v>
      </c>
      <c r="N19" s="51">
        <v>622</v>
      </c>
      <c r="O19" s="50" t="s">
        <v>34</v>
      </c>
      <c r="P19" s="51">
        <v>5725</v>
      </c>
      <c r="Q19" s="33">
        <v>1.3493692097000001</v>
      </c>
      <c r="R19" s="34">
        <v>1.559483E-3</v>
      </c>
    </row>
    <row r="20" spans="1:18" ht="16" thickBot="1" x14ac:dyDescent="0.4">
      <c r="A20" s="2"/>
      <c r="B20" s="1" t="s">
        <v>5</v>
      </c>
      <c r="D20" s="28">
        <f>Q46</f>
        <v>1.1613815827</v>
      </c>
      <c r="E20" s="1" t="s">
        <v>9</v>
      </c>
      <c r="G20" s="9">
        <f>I15</f>
        <v>3370</v>
      </c>
      <c r="H20" s="12" t="s">
        <v>11</v>
      </c>
      <c r="I20" s="13">
        <f>ROUND(G20*D20,2)</f>
        <v>3913.86</v>
      </c>
      <c r="J20" s="13"/>
      <c r="K20" s="13"/>
      <c r="L20" s="13"/>
      <c r="M20" s="50" t="s">
        <v>33</v>
      </c>
      <c r="N20" s="51">
        <v>622</v>
      </c>
      <c r="O20" s="50" t="s">
        <v>29</v>
      </c>
      <c r="P20" s="51">
        <v>5726</v>
      </c>
      <c r="Q20" s="35">
        <v>1.3493692097000001</v>
      </c>
      <c r="R20" s="36">
        <v>1.559483E-3</v>
      </c>
    </row>
    <row r="21" spans="1:18" x14ac:dyDescent="0.35">
      <c r="A21" s="2"/>
      <c r="D21" s="6"/>
      <c r="G21" s="9"/>
      <c r="H21" s="9"/>
      <c r="I21" s="13"/>
      <c r="J21" s="13"/>
      <c r="K21" s="13"/>
      <c r="L21" s="13"/>
      <c r="M21" s="50" t="s">
        <v>33</v>
      </c>
      <c r="N21" s="51">
        <v>622</v>
      </c>
      <c r="O21" s="50" t="s">
        <v>35</v>
      </c>
      <c r="P21" s="51">
        <v>5729</v>
      </c>
      <c r="Q21" s="35">
        <v>1.3558981446</v>
      </c>
      <c r="R21" s="36">
        <v>1.559483E-3</v>
      </c>
    </row>
    <row r="22" spans="1:18" x14ac:dyDescent="0.35">
      <c r="A22" s="2"/>
      <c r="D22" s="6"/>
      <c r="G22" s="9"/>
      <c r="H22" s="9"/>
      <c r="I22" s="13"/>
      <c r="J22" s="13"/>
      <c r="K22" s="13"/>
      <c r="L22" s="13"/>
      <c r="M22" s="50" t="s">
        <v>33</v>
      </c>
      <c r="N22" s="51">
        <v>623</v>
      </c>
      <c r="O22" s="50"/>
      <c r="P22" s="51">
        <v>5730</v>
      </c>
      <c r="Q22" s="35">
        <v>1.2678427448</v>
      </c>
      <c r="R22" s="36">
        <v>2.6937417000000002E-3</v>
      </c>
    </row>
    <row r="23" spans="1:18" x14ac:dyDescent="0.35">
      <c r="A23" s="3" t="s">
        <v>2</v>
      </c>
      <c r="I23" s="13"/>
      <c r="J23" s="13"/>
      <c r="K23" s="13"/>
      <c r="L23" s="13"/>
      <c r="M23" s="50" t="s">
        <v>33</v>
      </c>
      <c r="N23" s="51">
        <v>623</v>
      </c>
      <c r="O23" s="50" t="s">
        <v>26</v>
      </c>
      <c r="P23" s="51">
        <v>5731</v>
      </c>
      <c r="Q23" s="35">
        <v>1.2956132953000001</v>
      </c>
      <c r="R23" s="36">
        <v>2.6937417000000002E-3</v>
      </c>
    </row>
    <row r="24" spans="1:18" ht="16" thickBot="1" x14ac:dyDescent="0.4">
      <c r="A24" s="2"/>
      <c r="F24" s="14" t="s">
        <v>54</v>
      </c>
      <c r="G24" s="14"/>
      <c r="H24" s="14"/>
      <c r="I24" s="13"/>
      <c r="J24" s="13"/>
      <c r="K24" s="13"/>
      <c r="L24" s="13"/>
      <c r="M24" s="50" t="s">
        <v>33</v>
      </c>
      <c r="N24" s="51">
        <v>623</v>
      </c>
      <c r="O24" s="50" t="s">
        <v>29</v>
      </c>
      <c r="P24" s="51">
        <v>5736</v>
      </c>
      <c r="Q24" s="35">
        <v>1.2967717200000002</v>
      </c>
      <c r="R24" s="36">
        <v>2.6937417000000002E-3</v>
      </c>
    </row>
    <row r="25" spans="1:18" ht="16" thickBot="1" x14ac:dyDescent="0.4">
      <c r="A25" s="2"/>
      <c r="B25" s="1" t="s">
        <v>6</v>
      </c>
      <c r="D25" s="29">
        <f>R46</f>
        <v>2.5639617490000001E-3</v>
      </c>
      <c r="E25" s="1" t="s">
        <v>9</v>
      </c>
      <c r="G25" s="9">
        <f>I8*0.75</f>
        <v>750000</v>
      </c>
      <c r="H25" s="12" t="s">
        <v>11</v>
      </c>
      <c r="I25" s="13">
        <f>ROUND(G25*D25,2)</f>
        <v>1922.97</v>
      </c>
      <c r="J25" s="13"/>
      <c r="K25" s="13"/>
      <c r="L25" s="13"/>
      <c r="M25" s="50" t="s">
        <v>33</v>
      </c>
      <c r="N25" s="51">
        <v>624</v>
      </c>
      <c r="O25" s="50" t="s">
        <v>29</v>
      </c>
      <c r="P25" s="51">
        <v>5746</v>
      </c>
      <c r="Q25" s="37">
        <v>1.3756828695000003</v>
      </c>
      <c r="R25" s="38">
        <v>1.9261395000000001E-3</v>
      </c>
    </row>
    <row r="26" spans="1:18" x14ac:dyDescent="0.35">
      <c r="A26" s="3"/>
      <c r="I26" s="13"/>
      <c r="J26" s="13"/>
      <c r="K26" s="13"/>
      <c r="L26" s="13"/>
      <c r="M26" s="50" t="s">
        <v>36</v>
      </c>
      <c r="N26" s="51">
        <v>621</v>
      </c>
      <c r="O26" s="50" t="s">
        <v>22</v>
      </c>
      <c r="P26" s="51">
        <v>5917</v>
      </c>
      <c r="Q26" s="33">
        <v>1.1663732441000001</v>
      </c>
      <c r="R26" s="34">
        <v>2.8346480490000002E-3</v>
      </c>
    </row>
    <row r="27" spans="1:18" x14ac:dyDescent="0.35">
      <c r="A27" s="2"/>
      <c r="I27" s="13"/>
      <c r="J27" s="13"/>
      <c r="K27" s="13"/>
      <c r="L27" s="13"/>
      <c r="M27" s="50" t="s">
        <v>37</v>
      </c>
      <c r="N27" s="51">
        <v>621</v>
      </c>
      <c r="O27" s="50" t="s">
        <v>38</v>
      </c>
      <c r="P27" s="51">
        <v>6308</v>
      </c>
      <c r="Q27" s="35">
        <v>1.2346761423000001</v>
      </c>
      <c r="R27" s="36">
        <v>2.5639617490000001E-3</v>
      </c>
    </row>
    <row r="28" spans="1:18" x14ac:dyDescent="0.35">
      <c r="A28" s="3" t="s">
        <v>3</v>
      </c>
      <c r="M28" s="50" t="s">
        <v>37</v>
      </c>
      <c r="N28" s="51">
        <v>621</v>
      </c>
      <c r="O28" s="50" t="s">
        <v>22</v>
      </c>
      <c r="P28" s="51">
        <v>6317</v>
      </c>
      <c r="Q28" s="35">
        <v>1.1875543217000002</v>
      </c>
      <c r="R28" s="36">
        <v>2.5639617490000001E-3</v>
      </c>
    </row>
    <row r="29" spans="1:18" x14ac:dyDescent="0.35">
      <c r="A29" s="2"/>
      <c r="M29" s="50" t="s">
        <v>37</v>
      </c>
      <c r="N29" s="51">
        <v>621</v>
      </c>
      <c r="O29" s="50" t="s">
        <v>39</v>
      </c>
      <c r="P29" s="51">
        <v>6318</v>
      </c>
      <c r="Q29" s="35">
        <v>1.2177322398000001</v>
      </c>
      <c r="R29" s="36">
        <v>2.5639617490000001E-3</v>
      </c>
    </row>
    <row r="30" spans="1:18" ht="16" thickBot="1" x14ac:dyDescent="0.4">
      <c r="A30" s="2"/>
      <c r="B30" s="1" t="s">
        <v>7</v>
      </c>
      <c r="I30" s="13">
        <f>I20</f>
        <v>3913.86</v>
      </c>
      <c r="J30" s="13"/>
      <c r="K30" s="13"/>
      <c r="L30" s="13"/>
      <c r="M30" s="50" t="s">
        <v>37</v>
      </c>
      <c r="N30" s="51">
        <v>282</v>
      </c>
      <c r="O30" s="50" t="s">
        <v>22</v>
      </c>
      <c r="P30" s="51">
        <v>6387</v>
      </c>
      <c r="Q30" s="37">
        <v>1.2642665806000002</v>
      </c>
      <c r="R30" s="38">
        <v>2.1421999999999999E-3</v>
      </c>
    </row>
    <row r="31" spans="1:18" x14ac:dyDescent="0.35">
      <c r="A31" s="1" t="s">
        <v>4</v>
      </c>
      <c r="B31" s="1" t="s">
        <v>6</v>
      </c>
      <c r="I31" s="13">
        <f>I25</f>
        <v>1922.97</v>
      </c>
      <c r="J31" s="13"/>
      <c r="K31" s="13"/>
      <c r="L31" s="13"/>
      <c r="M31" s="50" t="s">
        <v>40</v>
      </c>
      <c r="N31" s="51">
        <v>621</v>
      </c>
      <c r="O31" s="50"/>
      <c r="P31" s="51">
        <v>6710</v>
      </c>
      <c r="Q31" s="33">
        <v>0.91834771500000012</v>
      </c>
      <c r="R31" s="34">
        <v>2.5639617490000001E-3</v>
      </c>
    </row>
    <row r="32" spans="1:18" ht="16" thickBot="1" x14ac:dyDescent="0.4">
      <c r="A32" s="2"/>
      <c r="I32" s="15"/>
      <c r="J32" s="24"/>
      <c r="K32" s="24"/>
      <c r="L32" s="24"/>
      <c r="M32" s="50" t="s">
        <v>40</v>
      </c>
      <c r="N32" s="51">
        <v>624</v>
      </c>
      <c r="O32" s="50"/>
      <c r="P32" s="51">
        <v>6740</v>
      </c>
      <c r="Q32" s="37">
        <v>1.0321977455000002</v>
      </c>
      <c r="R32" s="38">
        <v>1.9261395000000001E-3</v>
      </c>
    </row>
    <row r="33" spans="1:18" x14ac:dyDescent="0.35">
      <c r="A33" s="2"/>
      <c r="I33" s="13"/>
      <c r="J33" s="13"/>
      <c r="K33" s="13"/>
      <c r="L33" s="13"/>
      <c r="M33" s="50" t="s">
        <v>41</v>
      </c>
      <c r="N33" s="51">
        <v>622</v>
      </c>
      <c r="O33" s="50" t="s">
        <v>29</v>
      </c>
      <c r="P33" s="51">
        <v>6926</v>
      </c>
      <c r="Q33" s="33">
        <v>1.3660584603999999</v>
      </c>
      <c r="R33" s="34">
        <v>1.559483E-3</v>
      </c>
    </row>
    <row r="34" spans="1:18" ht="16" thickBot="1" x14ac:dyDescent="0.4">
      <c r="A34" s="2"/>
      <c r="D34" s="3" t="s">
        <v>12</v>
      </c>
      <c r="I34" s="7">
        <f>SUM(I30:I31)</f>
        <v>5836.83</v>
      </c>
      <c r="J34" s="7"/>
      <c r="K34" s="7"/>
      <c r="L34" s="7"/>
      <c r="M34" s="50" t="s">
        <v>41</v>
      </c>
      <c r="N34" s="51">
        <v>622</v>
      </c>
      <c r="O34" s="50" t="s">
        <v>35</v>
      </c>
      <c r="P34" s="51">
        <v>6929</v>
      </c>
      <c r="Q34" s="37">
        <v>1.3725873953000001</v>
      </c>
      <c r="R34" s="38">
        <v>1.559483E-3</v>
      </c>
    </row>
    <row r="35" spans="1:18" ht="16" thickTop="1" x14ac:dyDescent="0.35">
      <c r="A35" s="2"/>
      <c r="C35" s="2"/>
      <c r="D35" s="2"/>
      <c r="E35" s="2"/>
      <c r="F35" s="2"/>
      <c r="G35" s="2"/>
      <c r="H35" s="2"/>
      <c r="I35" s="5"/>
      <c r="J35" s="23"/>
      <c r="K35" s="23"/>
      <c r="L35" s="23"/>
      <c r="M35" s="50" t="s">
        <v>42</v>
      </c>
      <c r="N35" s="51">
        <v>621</v>
      </c>
      <c r="O35" s="50" t="s">
        <v>22</v>
      </c>
      <c r="P35" s="51">
        <v>7917</v>
      </c>
      <c r="Q35" s="33">
        <v>1.1994026205000001</v>
      </c>
      <c r="R35" s="34">
        <v>2.5639617490000001E-3</v>
      </c>
    </row>
    <row r="36" spans="1:18" ht="16" thickBot="1" x14ac:dyDescent="0.4">
      <c r="M36" s="50" t="s">
        <v>42</v>
      </c>
      <c r="N36" s="51">
        <v>623</v>
      </c>
      <c r="O36" s="50" t="s">
        <v>29</v>
      </c>
      <c r="P36" s="51">
        <v>7936</v>
      </c>
      <c r="Q36" s="35">
        <v>1.2449728203000001</v>
      </c>
      <c r="R36" s="36">
        <v>2.6937417000000002E-3</v>
      </c>
    </row>
    <row r="37" spans="1:18" x14ac:dyDescent="0.35">
      <c r="C37" s="68" t="s">
        <v>55</v>
      </c>
      <c r="D37" s="69"/>
      <c r="E37" s="69"/>
      <c r="F37" s="69"/>
      <c r="G37" s="69"/>
      <c r="H37" s="69"/>
      <c r="I37" s="69"/>
      <c r="J37" s="69"/>
      <c r="K37" s="70"/>
      <c r="M37" s="50" t="s">
        <v>42</v>
      </c>
      <c r="N37" s="51">
        <v>623</v>
      </c>
      <c r="O37" s="50" t="s">
        <v>26</v>
      </c>
      <c r="P37" s="51">
        <v>7931</v>
      </c>
      <c r="Q37" s="33">
        <v>1.2438143956000001</v>
      </c>
      <c r="R37" s="34">
        <v>2.6937417000000002E-3</v>
      </c>
    </row>
    <row r="38" spans="1:18" ht="16" thickBot="1" x14ac:dyDescent="0.4">
      <c r="C38" s="71" t="s">
        <v>56</v>
      </c>
      <c r="D38" s="72"/>
      <c r="E38" s="72"/>
      <c r="F38" s="72"/>
      <c r="G38" s="72"/>
      <c r="H38" s="72"/>
      <c r="I38" s="72"/>
      <c r="J38" s="72"/>
      <c r="K38" s="73"/>
      <c r="M38" s="50" t="s">
        <v>42</v>
      </c>
      <c r="N38" s="51">
        <v>623</v>
      </c>
      <c r="O38" s="50" t="s">
        <v>22</v>
      </c>
      <c r="P38" s="51">
        <v>7937</v>
      </c>
      <c r="Q38" s="37">
        <v>1.2343415015000001</v>
      </c>
      <c r="R38" s="38">
        <v>2.6937417000000002E-3</v>
      </c>
    </row>
    <row r="39" spans="1:18" ht="16.5" customHeight="1" thickBot="1" x14ac:dyDescent="0.4">
      <c r="C39" s="71" t="s">
        <v>57</v>
      </c>
      <c r="D39" s="72"/>
      <c r="E39" s="72"/>
      <c r="F39" s="72"/>
      <c r="G39" s="72"/>
      <c r="H39" s="72"/>
      <c r="I39" s="72"/>
      <c r="J39" s="72"/>
      <c r="K39" s="73"/>
      <c r="M39" s="50" t="s">
        <v>43</v>
      </c>
      <c r="N39" s="51">
        <v>282</v>
      </c>
      <c r="O39" s="50" t="s">
        <v>22</v>
      </c>
      <c r="P39" s="51">
        <v>8187</v>
      </c>
      <c r="Q39" s="52">
        <v>1.5551997156000001</v>
      </c>
      <c r="R39" s="53">
        <v>2.1421999999999999E-3</v>
      </c>
    </row>
    <row r="40" spans="1:18" ht="16.5" customHeight="1" thickBot="1" x14ac:dyDescent="0.4">
      <c r="C40" s="62" t="s">
        <v>58</v>
      </c>
      <c r="D40" s="63"/>
      <c r="E40" s="63"/>
      <c r="F40" s="63"/>
      <c r="G40" s="63"/>
      <c r="H40" s="63"/>
      <c r="I40" s="63"/>
      <c r="J40" s="63"/>
      <c r="K40" s="64"/>
      <c r="L40" s="8"/>
      <c r="M40" s="54" t="s">
        <v>44</v>
      </c>
      <c r="N40" s="55">
        <v>625</v>
      </c>
      <c r="O40" s="54" t="s">
        <v>26</v>
      </c>
      <c r="P40" s="56">
        <v>151</v>
      </c>
      <c r="Q40" s="41">
        <v>1.4087971707369999</v>
      </c>
      <c r="R40" s="42">
        <v>1.8850398000000003E-3</v>
      </c>
    </row>
    <row r="41" spans="1:18" ht="15.75" customHeight="1" x14ac:dyDescent="0.35">
      <c r="M41" s="50" t="s">
        <v>44</v>
      </c>
      <c r="N41" s="51">
        <v>625</v>
      </c>
      <c r="O41" s="50" t="s">
        <v>31</v>
      </c>
      <c r="P41" s="51">
        <v>152</v>
      </c>
      <c r="Q41" s="35">
        <v>1.3941829727370001</v>
      </c>
      <c r="R41" s="36">
        <v>1.8850398000000003E-3</v>
      </c>
    </row>
    <row r="42" spans="1:18" ht="16.5" customHeight="1" x14ac:dyDescent="0.35">
      <c r="M42" s="50" t="s">
        <v>44</v>
      </c>
      <c r="N42" s="51">
        <v>625</v>
      </c>
      <c r="O42" s="50" t="s">
        <v>45</v>
      </c>
      <c r="P42" s="51">
        <v>154</v>
      </c>
      <c r="Q42" s="35">
        <v>1.381026621737</v>
      </c>
      <c r="R42" s="36">
        <v>1.8850398000000003E-3</v>
      </c>
    </row>
    <row r="43" spans="1:18" x14ac:dyDescent="0.35">
      <c r="M43" s="50" t="s">
        <v>44</v>
      </c>
      <c r="N43" s="51">
        <v>625</v>
      </c>
      <c r="O43" s="50" t="s">
        <v>34</v>
      </c>
      <c r="P43" s="51">
        <v>155</v>
      </c>
      <c r="Q43" s="35">
        <v>1.4094164962370002</v>
      </c>
      <c r="R43" s="36">
        <v>1.8850398000000003E-3</v>
      </c>
    </row>
    <row r="44" spans="1:18" x14ac:dyDescent="0.35">
      <c r="M44" s="50" t="s">
        <v>44</v>
      </c>
      <c r="N44" s="51">
        <v>625</v>
      </c>
      <c r="O44" s="50" t="s">
        <v>29</v>
      </c>
      <c r="P44" s="51">
        <v>156</v>
      </c>
      <c r="Q44" s="35">
        <v>1.409849039137</v>
      </c>
      <c r="R44" s="36">
        <v>1.8850398000000003E-3</v>
      </c>
    </row>
    <row r="45" spans="1:18" ht="16" thickBot="1" x14ac:dyDescent="0.4">
      <c r="M45" s="50" t="s">
        <v>46</v>
      </c>
      <c r="N45" s="51">
        <v>999</v>
      </c>
      <c r="O45" s="50" t="s">
        <v>45</v>
      </c>
      <c r="P45" s="51">
        <v>194</v>
      </c>
      <c r="Q45" s="37">
        <v>0.54590867300000001</v>
      </c>
      <c r="R45" s="38" t="s">
        <v>47</v>
      </c>
    </row>
    <row r="46" spans="1:18" x14ac:dyDescent="0.35">
      <c r="M46" s="57" t="s">
        <v>48</v>
      </c>
      <c r="N46" s="58">
        <v>621</v>
      </c>
      <c r="O46" s="57" t="s">
        <v>29</v>
      </c>
      <c r="P46" s="58">
        <v>8316</v>
      </c>
      <c r="Q46" s="43">
        <v>1.1613815827</v>
      </c>
      <c r="R46" s="44">
        <v>2.5639617490000001E-3</v>
      </c>
    </row>
    <row r="47" spans="1:18" x14ac:dyDescent="0.35">
      <c r="M47" s="50" t="s">
        <v>48</v>
      </c>
      <c r="N47" s="51">
        <v>621</v>
      </c>
      <c r="O47" s="50" t="s">
        <v>22</v>
      </c>
      <c r="P47" s="51">
        <v>8317</v>
      </c>
      <c r="Q47" s="35">
        <v>1.1507502639</v>
      </c>
      <c r="R47" s="36">
        <v>2.5639617490000001E-3</v>
      </c>
    </row>
    <row r="48" spans="1:18" x14ac:dyDescent="0.35">
      <c r="M48" s="50" t="s">
        <v>48</v>
      </c>
      <c r="N48" s="51">
        <v>623</v>
      </c>
      <c r="O48" s="50" t="s">
        <v>29</v>
      </c>
      <c r="P48" s="51">
        <v>8336</v>
      </c>
      <c r="Q48" s="35">
        <v>1.1963204637</v>
      </c>
      <c r="R48" s="36">
        <v>2.6937417000000002E-3</v>
      </c>
    </row>
    <row r="49" spans="13:18" ht="16" thickBot="1" x14ac:dyDescent="0.4">
      <c r="M49" s="50" t="s">
        <v>48</v>
      </c>
      <c r="N49" s="51">
        <v>623</v>
      </c>
      <c r="O49" s="50" t="s">
        <v>22</v>
      </c>
      <c r="P49" s="51">
        <v>8337</v>
      </c>
      <c r="Q49" s="37">
        <v>1.1856891449</v>
      </c>
      <c r="R49" s="38">
        <v>2.6937417000000002E-3</v>
      </c>
    </row>
    <row r="50" spans="13:18" ht="16" thickBot="1" x14ac:dyDescent="0.4">
      <c r="M50" s="50" t="s">
        <v>49</v>
      </c>
      <c r="N50" s="51">
        <v>621</v>
      </c>
      <c r="O50" s="50" t="s">
        <v>22</v>
      </c>
      <c r="P50" s="51">
        <v>8517</v>
      </c>
      <c r="Q50" s="39">
        <v>1.2856774567000002</v>
      </c>
      <c r="R50" s="40">
        <v>2.5639617490000001E-3</v>
      </c>
    </row>
    <row r="51" spans="13:18" x14ac:dyDescent="0.35">
      <c r="M51" s="50" t="s">
        <v>50</v>
      </c>
      <c r="N51" s="51">
        <v>621</v>
      </c>
      <c r="O51" s="50"/>
      <c r="P51" s="51">
        <v>8910</v>
      </c>
      <c r="Q51" s="33">
        <v>1.0576326027</v>
      </c>
      <c r="R51" s="34">
        <v>2.5639617490000001E-3</v>
      </c>
    </row>
    <row r="52" spans="13:18" x14ac:dyDescent="0.35">
      <c r="M52" s="50" t="s">
        <v>50</v>
      </c>
      <c r="N52" s="51">
        <v>624</v>
      </c>
      <c r="O52" s="50"/>
      <c r="P52" s="51">
        <v>8940</v>
      </c>
      <c r="Q52" s="35">
        <v>1.1714826331999999</v>
      </c>
      <c r="R52" s="36">
        <v>1.9261395000000001E-3</v>
      </c>
    </row>
    <row r="53" spans="13:18" ht="16" thickBot="1" x14ac:dyDescent="0.4">
      <c r="M53" s="50" t="s">
        <v>50</v>
      </c>
      <c r="N53" s="51">
        <v>624</v>
      </c>
      <c r="O53" s="50" t="s">
        <v>29</v>
      </c>
      <c r="P53" s="51">
        <v>8946</v>
      </c>
      <c r="Q53" s="37">
        <v>1.2004116084000001</v>
      </c>
      <c r="R53" s="38">
        <v>1.9261395000000001E-3</v>
      </c>
    </row>
    <row r="54" spans="13:18" x14ac:dyDescent="0.35">
      <c r="M54" s="50" t="s">
        <v>51</v>
      </c>
      <c r="N54" s="51">
        <v>622</v>
      </c>
      <c r="O54" s="50" t="s">
        <v>35</v>
      </c>
      <c r="P54" s="51">
        <v>9329</v>
      </c>
      <c r="Q54" s="33">
        <v>1.141983051677613</v>
      </c>
      <c r="R54" s="34">
        <v>1.559483E-3</v>
      </c>
    </row>
    <row r="55" spans="13:18" x14ac:dyDescent="0.35">
      <c r="M55" s="50" t="s">
        <v>51</v>
      </c>
      <c r="N55" s="51">
        <v>624</v>
      </c>
      <c r="O55" s="50"/>
      <c r="P55" s="51">
        <v>9340</v>
      </c>
      <c r="Q55" s="35">
        <v>1.1328388013776129</v>
      </c>
      <c r="R55" s="36">
        <v>1.9261395000000001E-3</v>
      </c>
    </row>
    <row r="56" spans="13:18" x14ac:dyDescent="0.35">
      <c r="M56" s="50" t="s">
        <v>51</v>
      </c>
      <c r="N56" s="51">
        <v>624</v>
      </c>
      <c r="O56" s="50" t="s">
        <v>29</v>
      </c>
      <c r="P56" s="51">
        <v>9346</v>
      </c>
      <c r="Q56" s="35">
        <v>1.1617677765776131</v>
      </c>
      <c r="R56" s="36">
        <v>1.9261395000000001E-3</v>
      </c>
    </row>
    <row r="57" spans="13:18" x14ac:dyDescent="0.35">
      <c r="M57" s="50" t="s">
        <v>51</v>
      </c>
      <c r="N57" s="51">
        <v>624</v>
      </c>
      <c r="O57" s="50" t="s">
        <v>22</v>
      </c>
      <c r="P57" s="51">
        <v>9347</v>
      </c>
      <c r="Q57" s="35">
        <v>1.1511364577776131</v>
      </c>
      <c r="R57" s="36">
        <v>1.9261395000000001E-3</v>
      </c>
    </row>
    <row r="58" spans="13:18" ht="16" thickBot="1" x14ac:dyDescent="0.4">
      <c r="M58" s="50" t="s">
        <v>51</v>
      </c>
      <c r="N58" s="51">
        <v>624</v>
      </c>
      <c r="O58" s="50" t="s">
        <v>35</v>
      </c>
      <c r="P58" s="51">
        <v>9349</v>
      </c>
      <c r="Q58" s="37">
        <v>1.168296711477613</v>
      </c>
      <c r="R58" s="38">
        <v>1.9261395000000001E-3</v>
      </c>
    </row>
    <row r="59" spans="13:18" x14ac:dyDescent="0.35">
      <c r="M59" s="59" t="s">
        <v>52</v>
      </c>
      <c r="N59" s="60">
        <v>621</v>
      </c>
      <c r="O59" s="59" t="s">
        <v>22</v>
      </c>
      <c r="P59" s="60">
        <v>9717</v>
      </c>
      <c r="Q59" s="45">
        <v>1.0863829234000002</v>
      </c>
      <c r="R59" s="46">
        <v>2.5639617490000001E-3</v>
      </c>
    </row>
    <row r="60" spans="13:18" x14ac:dyDescent="0.35">
      <c r="M60" s="59" t="s">
        <v>52</v>
      </c>
      <c r="N60" s="60">
        <v>624</v>
      </c>
      <c r="O60" s="59"/>
      <c r="P60" s="60">
        <v>9740</v>
      </c>
      <c r="Q60" s="35">
        <v>1.1819352975000001</v>
      </c>
      <c r="R60" s="47">
        <v>1.9261395000000001E-3</v>
      </c>
    </row>
    <row r="61" spans="13:18" x14ac:dyDescent="0.35">
      <c r="M61" s="59" t="s">
        <v>52</v>
      </c>
      <c r="N61" s="60">
        <v>624</v>
      </c>
      <c r="O61" s="59" t="s">
        <v>29</v>
      </c>
      <c r="P61" s="60">
        <v>9746</v>
      </c>
      <c r="Q61" s="48">
        <v>1.2108642727000003</v>
      </c>
      <c r="R61" s="36">
        <v>1.9261395000000001E-3</v>
      </c>
    </row>
    <row r="62" spans="13:18" ht="16" thickBot="1" x14ac:dyDescent="0.4">
      <c r="M62" s="59" t="s">
        <v>52</v>
      </c>
      <c r="N62" s="60">
        <v>624</v>
      </c>
      <c r="O62" s="59" t="s">
        <v>22</v>
      </c>
      <c r="P62" s="60">
        <v>9747</v>
      </c>
      <c r="Q62" s="37">
        <v>1.2002329539000003</v>
      </c>
      <c r="R62" s="49">
        <v>1.9261395000000001E-3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Bestler, Heather</cp:lastModifiedBy>
  <cp:lastPrinted>2019-11-05T18:07:13Z</cp:lastPrinted>
  <dcterms:created xsi:type="dcterms:W3CDTF">2003-10-29T19:41:21Z</dcterms:created>
  <dcterms:modified xsi:type="dcterms:W3CDTF">2022-03-29T01:40:13Z</dcterms:modified>
</cp:coreProperties>
</file>